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'CPT'!$A$1:$Z$66</definedName>
    <definedName name="_xlnm.Print_Area" localSheetId="7">'DC1'!$A$1:$Z$66</definedName>
    <definedName name="_xlnm.Print_Area" localSheetId="13">'DC2'!$A$1:$Z$66</definedName>
    <definedName name="_xlnm.Print_Area" localSheetId="18">'DC3'!$A$1:$Z$66</definedName>
    <definedName name="_xlnm.Print_Area" localSheetId="26">'DC4'!$A$1:$Z$66</definedName>
    <definedName name="_xlnm.Print_Area" localSheetId="30">'DC5'!$A$1:$Z$66</definedName>
    <definedName name="_xlnm.Print_Area" localSheetId="0">'Summary'!$A$1:$Z$66</definedName>
    <definedName name="_xlnm.Print_Area" localSheetId="2">'WC011'!$A$1:$Z$66</definedName>
    <definedName name="_xlnm.Print_Area" localSheetId="3">'WC012'!$A$1:$Z$66</definedName>
    <definedName name="_xlnm.Print_Area" localSheetId="4">'WC013'!$A$1:$Z$66</definedName>
    <definedName name="_xlnm.Print_Area" localSheetId="5">'WC014'!$A$1:$Z$66</definedName>
    <definedName name="_xlnm.Print_Area" localSheetId="6">'WC015'!$A$1:$Z$66</definedName>
    <definedName name="_xlnm.Print_Area" localSheetId="8">'WC022'!$A$1:$Z$66</definedName>
    <definedName name="_xlnm.Print_Area" localSheetId="9">'WC023'!$A$1:$Z$66</definedName>
    <definedName name="_xlnm.Print_Area" localSheetId="10">'WC024'!$A$1:$Z$66</definedName>
    <definedName name="_xlnm.Print_Area" localSheetId="11">'WC025'!$A$1:$Z$66</definedName>
    <definedName name="_xlnm.Print_Area" localSheetId="12">'WC026'!$A$1:$Z$66</definedName>
    <definedName name="_xlnm.Print_Area" localSheetId="14">'WC031'!$A$1:$Z$66</definedName>
    <definedName name="_xlnm.Print_Area" localSheetId="15">'WC032'!$A$1:$Z$66</definedName>
    <definedName name="_xlnm.Print_Area" localSheetId="16">'WC033'!$A$1:$Z$66</definedName>
    <definedName name="_xlnm.Print_Area" localSheetId="17">'WC034'!$A$1:$Z$66</definedName>
    <definedName name="_xlnm.Print_Area" localSheetId="19">'WC041'!$A$1:$Z$66</definedName>
    <definedName name="_xlnm.Print_Area" localSheetId="20">'WC042'!$A$1:$Z$66</definedName>
    <definedName name="_xlnm.Print_Area" localSheetId="21">'WC043'!$A$1:$Z$66</definedName>
    <definedName name="_xlnm.Print_Area" localSheetId="22">'WC044'!$A$1:$Z$66</definedName>
    <definedName name="_xlnm.Print_Area" localSheetId="23">'WC045'!$A$1:$Z$66</definedName>
    <definedName name="_xlnm.Print_Area" localSheetId="24">'WC047'!$A$1:$Z$66</definedName>
    <definedName name="_xlnm.Print_Area" localSheetId="25">'WC048'!$A$1:$Z$66</definedName>
    <definedName name="_xlnm.Print_Area" localSheetId="27">'WC051'!$A$1:$Z$66</definedName>
    <definedName name="_xlnm.Print_Area" localSheetId="28">'WC052'!$A$1:$Z$66</definedName>
    <definedName name="_xlnm.Print_Area" localSheetId="29">'WC053'!$A$1:$Z$66</definedName>
  </definedNames>
  <calcPr fullCalcOnLoad="1"/>
</workbook>
</file>

<file path=xl/sharedStrings.xml><?xml version="1.0" encoding="utf-8"?>
<sst xmlns="http://schemas.openxmlformats.org/spreadsheetml/2006/main" count="3317" uniqueCount="119">
  <si>
    <t>Western Cape: Cape Town(CPT) - Table C1 Quarterly Budget Summary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</si>
  <si>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</si>
  <si>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</si>
  <si>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</si>
  <si>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</si>
  <si>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</si>
  <si>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</si>
  <si>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</si>
  <si>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</si>
  <si>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</si>
  <si>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</si>
  <si>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</si>
  <si>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</si>
  <si>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</si>
  <si>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</si>
  <si>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</si>
  <si>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</si>
  <si>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</si>
  <si>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</si>
  <si>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</si>
  <si>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</si>
  <si>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</si>
  <si>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</si>
  <si>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</si>
  <si>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</si>
  <si>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</si>
  <si>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</si>
  <si>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</si>
  <si>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</si>
  <si>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</si>
  <si>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</si>
  <si>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</si>
  <si>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</si>
  <si>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</si>
  <si>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</si>
  <si>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</si>
  <si>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</si>
  <si>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</si>
  <si>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</si>
  <si>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</si>
  <si>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</si>
  <si>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</si>
  <si>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</si>
  <si>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</si>
  <si>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</si>
  <si>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</si>
  <si>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</si>
  <si>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</si>
  <si>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</si>
  <si>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</si>
  <si>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</si>
  <si>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</si>
  <si>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</si>
  <si>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</si>
  <si>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</si>
  <si>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</si>
  <si>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</si>
  <si>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</si>
  <si>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</si>
  <si>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</si>
  <si>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</si>
  <si>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</si>
  <si>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</si>
  <si>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Creditors Age Analysis</t>
  </si>
  <si>
    <t>Total Creditors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</si>
  <si>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</si>
  <si>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</si>
  <si>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</si>
  <si>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</si>
  <si>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</si>
  <si>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Interest earned - outstanding debtors</t>
  </si>
  <si>
    <t>Financial Performance (Billing)</t>
  </si>
  <si>
    <t>Cash Flow (Receipts)</t>
  </si>
  <si>
    <t>Western Cape: Matzikama(WC011) - Table C1 Quarterly Budget Summary for 4th Quarter ended 30 June 2020 (Figures Finalised as at 2020/07/30)</t>
  </si>
  <si>
    <t>Western Cape: Cederberg(WC012) - Table C1 Quarterly Budget Summary for 4th Quarter ended 30 June 2020 (Figures Finalised as at 2020/07/30)</t>
  </si>
  <si>
    <t>Western Cape: Bergrivier(WC013) - Table C1 Quarterly Budget Summary for 4th Quarter ended 30 June 2020 (Figures Finalised as at 2020/07/30)</t>
  </si>
  <si>
    <t>Western Cape: Saldanha Bay(WC014) - Table C1 Quarterly Budget Summary for 4th Quarter ended 30 June 2020 (Figures Finalised as at 2020/07/30)</t>
  </si>
  <si>
    <t>Western Cape: Swartland(WC015) - Table C1 Quarterly Budget Summary for 4th Quarter ended 30 June 2020 (Figures Finalised as at 2020/07/30)</t>
  </si>
  <si>
    <t>Western Cape: West Coast(DC1) - Table C1 Quarterly Budget Summary for 4th Quarter ended 30 June 2020 (Figures Finalised as at 2020/07/30)</t>
  </si>
  <si>
    <t>Western Cape: Witzenberg(WC022) - Table C1 Quarterly Budget Summary for 4th Quarter ended 30 June 2020 (Figures Finalised as at 2020/07/30)</t>
  </si>
  <si>
    <t>Western Cape: Drakenstein(WC023) - Table C1 Quarterly Budget Summary for 4th Quarter ended 30 June 2020 (Figures Finalised as at 2020/07/30)</t>
  </si>
  <si>
    <t>Western Cape: Stellenbosch(WC024) - Table C1 Quarterly Budget Summary for 4th Quarter ended 30 June 2020 (Figures Finalised as at 2020/07/30)</t>
  </si>
  <si>
    <t>Western Cape: Breede Valley(WC025) - Table C1 Quarterly Budget Summary for 4th Quarter ended 30 June 2020 (Figures Finalised as at 2020/07/30)</t>
  </si>
  <si>
    <t>Western Cape: Langeberg(WC026) - Table C1 Quarterly Budget Summary for 4th Quarter ended 30 June 2020 (Figures Finalised as at 2020/07/30)</t>
  </si>
  <si>
    <t>Western Cape: Cape Winelands DM(DC2) - Table C1 Quarterly Budget Summary for 4th Quarter ended 30 June 2020 (Figures Finalised as at 2020/07/30)</t>
  </si>
  <si>
    <t>Western Cape: Theewaterskloof(WC031) - Table C1 Quarterly Budget Summary for 4th Quarter ended 30 June 2020 (Figures Finalised as at 2020/07/30)</t>
  </si>
  <si>
    <t>Western Cape: Overstrand(WC032) - Table C1 Quarterly Budget Summary for 4th Quarter ended 30 June 2020 (Figures Finalised as at 2020/07/30)</t>
  </si>
  <si>
    <t>Western Cape: Cape Agulhas(WC033) - Table C1 Quarterly Budget Summary for 4th Quarter ended 30 June 2020 (Figures Finalised as at 2020/07/30)</t>
  </si>
  <si>
    <t>Western Cape: Swellendam(WC034) - Table C1 Quarterly Budget Summary for 4th Quarter ended 30 June 2020 (Figures Finalised as at 2020/07/30)</t>
  </si>
  <si>
    <t>Western Cape: Overberg(DC3) - Table C1 Quarterly Budget Summary for 4th Quarter ended 30 June 2020 (Figures Finalised as at 2020/07/30)</t>
  </si>
  <si>
    <t>Western Cape: Kannaland(WC041) - Table C1 Quarterly Budget Summary for 4th Quarter ended 30 June 2020 (Figures Finalised as at 2020/07/30)</t>
  </si>
  <si>
    <t>Western Cape: Hessequa(WC042) - Table C1 Quarterly Budget Summary for 4th Quarter ended 30 June 2020 (Figures Finalised as at 2020/07/30)</t>
  </si>
  <si>
    <t>Western Cape: Mossel Bay(WC043) - Table C1 Quarterly Budget Summary for 4th Quarter ended 30 June 2020 (Figures Finalised as at 2020/07/30)</t>
  </si>
  <si>
    <t>Western Cape: George(WC044) - Table C1 Quarterly Budget Summary for 4th Quarter ended 30 June 2020 (Figures Finalised as at 2020/07/30)</t>
  </si>
  <si>
    <t>Western Cape: Oudtshoorn(WC045) - Table C1 Quarterly Budget Summary for 4th Quarter ended 30 June 2020 (Figures Finalised as at 2020/07/30)</t>
  </si>
  <si>
    <t>Western Cape: Bitou(WC047) - Table C1 Quarterly Budget Summary for 4th Quarter ended 30 June 2020 (Figures Finalised as at 2020/07/30)</t>
  </si>
  <si>
    <t>Western Cape: Knysna(WC048) - Table C1 Quarterly Budget Summary for 4th Quarter ended 30 June 2020 (Figures Finalised as at 2020/07/30)</t>
  </si>
  <si>
    <t>Western Cape: Garden Route(DC4) - Table C1 Quarterly Budget Summary for 4th Quarter ended 30 June 2020 (Figures Finalised as at 2020/07/30)</t>
  </si>
  <si>
    <t>Western Cape: Laingsburg(WC051) - Table C1 Quarterly Budget Summary for 4th Quarter ended 30 June 2020 (Figures Finalised as at 2020/07/30)</t>
  </si>
  <si>
    <t>Western Cape: Prince Albert(WC052) - Table C1 Quarterly Budget Summary for 4th Quarter ended 30 June 2020 (Figures Finalised as at 2020/07/30)</t>
  </si>
  <si>
    <t>Western Cape: Beaufort West(WC053) - Table C1 Quarterly Budget Summary for 4th Quarter ended 30 June 2020 (Figures Finalised as at 2020/07/30)</t>
  </si>
  <si>
    <t>Western Cape: Central Karoo(DC5) - Table C1 Quarterly Budget Summary for 4th Quarter ended 30 June 2020 (Figures Finalised as at 2020/07/30)</t>
  </si>
  <si>
    <t>Summary - Table C1 Quarterly Budget Summary for 4th Quarter ended 30 June 2020 (Figures Finalised as at 2020/07/30)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</si>
  <si>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</si>
  <si>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</si>
  <si>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</si>
  <si>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</si>
  <si>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</si>
  <si>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</si>
  <si>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</si>
  <si>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</si>
  <si>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</si>
  <si>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</si>
  <si>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</si>
  <si>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</si>
  <si>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</si>
  <si>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</si>
  <si>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Debtors &amp; creditors analysis</t>
  </si>
  <si>
    <t>Total By Revenue Source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</si>
</sst>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2" fontId="5" fillId="0" borderId="20" xfId="0" applyNumberFormat="1" applyFont="1" applyFill="1" applyBorder="1" applyAlignment="1" applyProtection="1">
      <alignment wrapText="1"/>
      <protection/>
    </xf>
    <xf numFmtId="182" fontId="5" fillId="0" borderId="11" xfId="0" applyNumberFormat="1" applyFont="1" applyFill="1" applyBorder="1" applyAlignment="1" applyProtection="1">
      <alignment wrapText="1"/>
      <protection/>
    </xf>
    <xf numFmtId="182" fontId="5" fillId="0" borderId="2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182" fontId="5" fillId="0" borderId="26" xfId="0" applyNumberFormat="1" applyFont="1" applyFill="1" applyBorder="1" applyAlignment="1" applyProtection="1">
      <alignment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2" fontId="5" fillId="0" borderId="45" xfId="0" applyNumberFormat="1" applyFont="1" applyFill="1" applyBorder="1" applyAlignment="1" applyProtection="1">
      <alignment wrapText="1"/>
      <protection/>
    </xf>
    <xf numFmtId="182" fontId="5" fillId="0" borderId="46" xfId="0" applyNumberFormat="1" applyFont="1" applyFill="1" applyBorder="1" applyAlignment="1" applyProtection="1">
      <alignment wrapText="1"/>
      <protection/>
    </xf>
    <xf numFmtId="182" fontId="5" fillId="0" borderId="47" xfId="0" applyNumberFormat="1" applyFont="1" applyFill="1" applyBorder="1" applyAlignment="1" applyProtection="1">
      <alignment wrapText="1"/>
      <protection/>
    </xf>
    <xf numFmtId="180" fontId="5" fillId="0" borderId="46" xfId="0" applyNumberFormat="1" applyFont="1" applyFill="1" applyBorder="1" applyAlignment="1" applyProtection="1">
      <alignment wrapText="1"/>
      <protection/>
    </xf>
    <xf numFmtId="182" fontId="5" fillId="0" borderId="48" xfId="0" applyNumberFormat="1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12023734720</v>
      </c>
      <c r="C5" s="18">
        <v>145106781</v>
      </c>
      <c r="D5" s="58">
        <v>12879054228</v>
      </c>
      <c r="E5" s="59">
        <v>12873064526</v>
      </c>
      <c r="F5" s="59">
        <v>1732321105</v>
      </c>
      <c r="G5" s="59">
        <v>1106376914</v>
      </c>
      <c r="H5" s="59">
        <v>993606041</v>
      </c>
      <c r="I5" s="59">
        <v>3832304060</v>
      </c>
      <c r="J5" s="59">
        <v>1040153406</v>
      </c>
      <c r="K5" s="59">
        <v>1016647282</v>
      </c>
      <c r="L5" s="59">
        <v>1017518879</v>
      </c>
      <c r="M5" s="59">
        <v>3074319567</v>
      </c>
      <c r="N5" s="59">
        <v>1076713686</v>
      </c>
      <c r="O5" s="59">
        <v>1007877501</v>
      </c>
      <c r="P5" s="59">
        <v>952003982</v>
      </c>
      <c r="Q5" s="59">
        <v>3036595169</v>
      </c>
      <c r="R5" s="59">
        <v>1030377412</v>
      </c>
      <c r="S5" s="59">
        <v>1079691333</v>
      </c>
      <c r="T5" s="59">
        <v>947946096</v>
      </c>
      <c r="U5" s="59">
        <v>3058014841</v>
      </c>
      <c r="V5" s="59">
        <v>13001233637</v>
      </c>
      <c r="W5" s="59">
        <v>12873064536</v>
      </c>
      <c r="X5" s="59">
        <v>128169101</v>
      </c>
      <c r="Y5" s="60">
        <v>1</v>
      </c>
      <c r="Z5" s="61">
        <v>12873064526</v>
      </c>
    </row>
    <row r="6" spans="1:26" ht="12.75">
      <c r="A6" s="57" t="s">
        <v>32</v>
      </c>
      <c r="B6" s="18">
        <v>27452500932</v>
      </c>
      <c r="C6" s="18">
        <v>591610772</v>
      </c>
      <c r="D6" s="58">
        <v>30266767795</v>
      </c>
      <c r="E6" s="59">
        <v>30049116618</v>
      </c>
      <c r="F6" s="59">
        <v>2628808905</v>
      </c>
      <c r="G6" s="59">
        <v>2697798184</v>
      </c>
      <c r="H6" s="59">
        <v>2533458443</v>
      </c>
      <c r="I6" s="59">
        <v>7860065532</v>
      </c>
      <c r="J6" s="59">
        <v>2519165465</v>
      </c>
      <c r="K6" s="59">
        <v>2505428820</v>
      </c>
      <c r="L6" s="59">
        <v>2373118910</v>
      </c>
      <c r="M6" s="59">
        <v>7397713195</v>
      </c>
      <c r="N6" s="59">
        <v>2649479231</v>
      </c>
      <c r="O6" s="59">
        <v>2442366874</v>
      </c>
      <c r="P6" s="59">
        <v>2717302128</v>
      </c>
      <c r="Q6" s="59">
        <v>7809148233</v>
      </c>
      <c r="R6" s="59">
        <v>2449324463</v>
      </c>
      <c r="S6" s="59">
        <v>2428618769</v>
      </c>
      <c r="T6" s="59">
        <v>2261061861</v>
      </c>
      <c r="U6" s="59">
        <v>7139005093</v>
      </c>
      <c r="V6" s="59">
        <v>30205932053</v>
      </c>
      <c r="W6" s="59">
        <v>30049116629</v>
      </c>
      <c r="X6" s="59">
        <v>156815424</v>
      </c>
      <c r="Y6" s="60">
        <v>0.52</v>
      </c>
      <c r="Z6" s="61">
        <v>30049116618</v>
      </c>
    </row>
    <row r="7" spans="1:26" ht="12.75">
      <c r="A7" s="57" t="s">
        <v>33</v>
      </c>
      <c r="B7" s="18">
        <v>1588530627</v>
      </c>
      <c r="C7" s="18">
        <v>10674450</v>
      </c>
      <c r="D7" s="58">
        <v>1363613659</v>
      </c>
      <c r="E7" s="59">
        <v>1383725195</v>
      </c>
      <c r="F7" s="59">
        <v>130603097</v>
      </c>
      <c r="G7" s="59">
        <v>133332934</v>
      </c>
      <c r="H7" s="59">
        <v>127237389</v>
      </c>
      <c r="I7" s="59">
        <v>391173420</v>
      </c>
      <c r="J7" s="59">
        <v>141461509</v>
      </c>
      <c r="K7" s="59">
        <v>119417465</v>
      </c>
      <c r="L7" s="59">
        <v>121904979</v>
      </c>
      <c r="M7" s="59">
        <v>382783953</v>
      </c>
      <c r="N7" s="59">
        <v>198978924</v>
      </c>
      <c r="O7" s="59">
        <v>138122954</v>
      </c>
      <c r="P7" s="59">
        <v>126758625</v>
      </c>
      <c r="Q7" s="59">
        <v>463860503</v>
      </c>
      <c r="R7" s="59">
        <v>180821836</v>
      </c>
      <c r="S7" s="59">
        <v>142029368</v>
      </c>
      <c r="T7" s="59">
        <v>193236119</v>
      </c>
      <c r="U7" s="59">
        <v>516087323</v>
      </c>
      <c r="V7" s="59">
        <v>1753905199</v>
      </c>
      <c r="W7" s="59">
        <v>1383725196</v>
      </c>
      <c r="X7" s="59">
        <v>370180003</v>
      </c>
      <c r="Y7" s="60">
        <v>26.75</v>
      </c>
      <c r="Z7" s="61">
        <v>1383725195</v>
      </c>
    </row>
    <row r="8" spans="1:26" ht="12.75">
      <c r="A8" s="57" t="s">
        <v>34</v>
      </c>
      <c r="B8" s="18">
        <v>7067225490</v>
      </c>
      <c r="C8" s="18">
        <v>137551741</v>
      </c>
      <c r="D8" s="58">
        <v>8234550001</v>
      </c>
      <c r="E8" s="59">
        <v>9364858315</v>
      </c>
      <c r="F8" s="59">
        <v>1949337674</v>
      </c>
      <c r="G8" s="59">
        <v>177750951</v>
      </c>
      <c r="H8" s="59">
        <v>256191624</v>
      </c>
      <c r="I8" s="59">
        <v>2383280249</v>
      </c>
      <c r="J8" s="59">
        <v>232144021</v>
      </c>
      <c r="K8" s="59">
        <v>305325681</v>
      </c>
      <c r="L8" s="59">
        <v>1653751804</v>
      </c>
      <c r="M8" s="59">
        <v>2191221506</v>
      </c>
      <c r="N8" s="59">
        <v>349057425</v>
      </c>
      <c r="O8" s="59">
        <v>456616547</v>
      </c>
      <c r="P8" s="59">
        <v>1301339578</v>
      </c>
      <c r="Q8" s="59">
        <v>2107013550</v>
      </c>
      <c r="R8" s="59">
        <v>332440950</v>
      </c>
      <c r="S8" s="59">
        <v>215549851</v>
      </c>
      <c r="T8" s="59">
        <v>93792714</v>
      </c>
      <c r="U8" s="59">
        <v>641783515</v>
      </c>
      <c r="V8" s="59">
        <v>7323298820</v>
      </c>
      <c r="W8" s="59">
        <v>9364858315</v>
      </c>
      <c r="X8" s="59">
        <v>-2041559495</v>
      </c>
      <c r="Y8" s="60">
        <v>-21.8</v>
      </c>
      <c r="Z8" s="61">
        <v>9364858315</v>
      </c>
    </row>
    <row r="9" spans="1:26" ht="12.75">
      <c r="A9" s="57" t="s">
        <v>35</v>
      </c>
      <c r="B9" s="18">
        <v>8695892171</v>
      </c>
      <c r="C9" s="18">
        <v>243177579</v>
      </c>
      <c r="D9" s="58">
        <v>8653535985</v>
      </c>
      <c r="E9" s="59">
        <v>8299461636</v>
      </c>
      <c r="F9" s="59">
        <v>339902225</v>
      </c>
      <c r="G9" s="59">
        <v>1352452683</v>
      </c>
      <c r="H9" s="59">
        <v>552226967</v>
      </c>
      <c r="I9" s="59">
        <v>2244581875</v>
      </c>
      <c r="J9" s="59">
        <v>507136702</v>
      </c>
      <c r="K9" s="59">
        <v>331524515</v>
      </c>
      <c r="L9" s="59">
        <v>1458351604</v>
      </c>
      <c r="M9" s="59">
        <v>2297012821</v>
      </c>
      <c r="N9" s="59">
        <v>379148968</v>
      </c>
      <c r="O9" s="59">
        <v>526280062</v>
      </c>
      <c r="P9" s="59">
        <v>1454158842</v>
      </c>
      <c r="Q9" s="59">
        <v>2359587872</v>
      </c>
      <c r="R9" s="59">
        <v>218542762</v>
      </c>
      <c r="S9" s="59">
        <v>382124654</v>
      </c>
      <c r="T9" s="59">
        <v>413519556</v>
      </c>
      <c r="U9" s="59">
        <v>1014186972</v>
      </c>
      <c r="V9" s="59">
        <v>7915369540</v>
      </c>
      <c r="W9" s="59">
        <v>8299461579</v>
      </c>
      <c r="X9" s="59">
        <v>-384092039</v>
      </c>
      <c r="Y9" s="60">
        <v>-4.63</v>
      </c>
      <c r="Z9" s="61">
        <v>8299461636</v>
      </c>
    </row>
    <row r="10" spans="1:26" ht="20.25">
      <c r="A10" s="62" t="s">
        <v>112</v>
      </c>
      <c r="B10" s="63">
        <f>SUM(B5:B9)</f>
        <v>56827883940</v>
      </c>
      <c r="C10" s="63">
        <f>SUM(C5:C9)</f>
        <v>1128121323</v>
      </c>
      <c r="D10" s="64">
        <f aca="true" t="shared" si="0" ref="D10:Z10">SUM(D5:D9)</f>
        <v>61397521668</v>
      </c>
      <c r="E10" s="65">
        <f t="shared" si="0"/>
        <v>61970226290</v>
      </c>
      <c r="F10" s="65">
        <f t="shared" si="0"/>
        <v>6780973006</v>
      </c>
      <c r="G10" s="65">
        <f t="shared" si="0"/>
        <v>5467711666</v>
      </c>
      <c r="H10" s="65">
        <f t="shared" si="0"/>
        <v>4462720464</v>
      </c>
      <c r="I10" s="65">
        <f t="shared" si="0"/>
        <v>16711405136</v>
      </c>
      <c r="J10" s="65">
        <f t="shared" si="0"/>
        <v>4440061103</v>
      </c>
      <c r="K10" s="65">
        <f t="shared" si="0"/>
        <v>4278343763</v>
      </c>
      <c r="L10" s="65">
        <f t="shared" si="0"/>
        <v>6624646176</v>
      </c>
      <c r="M10" s="65">
        <f t="shared" si="0"/>
        <v>15343051042</v>
      </c>
      <c r="N10" s="65">
        <f t="shared" si="0"/>
        <v>4653378234</v>
      </c>
      <c r="O10" s="65">
        <f t="shared" si="0"/>
        <v>4571263938</v>
      </c>
      <c r="P10" s="65">
        <f t="shared" si="0"/>
        <v>6551563155</v>
      </c>
      <c r="Q10" s="65">
        <f t="shared" si="0"/>
        <v>15776205327</v>
      </c>
      <c r="R10" s="65">
        <f t="shared" si="0"/>
        <v>4211507423</v>
      </c>
      <c r="S10" s="65">
        <f t="shared" si="0"/>
        <v>4248013975</v>
      </c>
      <c r="T10" s="65">
        <f t="shared" si="0"/>
        <v>3909556346</v>
      </c>
      <c r="U10" s="65">
        <f t="shared" si="0"/>
        <v>12369077744</v>
      </c>
      <c r="V10" s="65">
        <f t="shared" si="0"/>
        <v>60199739249</v>
      </c>
      <c r="W10" s="65">
        <f t="shared" si="0"/>
        <v>61970226255</v>
      </c>
      <c r="X10" s="65">
        <f t="shared" si="0"/>
        <v>-1770487006</v>
      </c>
      <c r="Y10" s="66">
        <f>+IF(W10&lt;&gt;0,(X10/W10)*100,0)</f>
        <v>-2.8569961947769236</v>
      </c>
      <c r="Z10" s="67">
        <f t="shared" si="0"/>
        <v>61970226290</v>
      </c>
    </row>
    <row r="11" spans="1:26" ht="12.75">
      <c r="A11" s="57" t="s">
        <v>36</v>
      </c>
      <c r="B11" s="18">
        <v>17712001757</v>
      </c>
      <c r="C11" s="18">
        <v>294883785</v>
      </c>
      <c r="D11" s="58">
        <v>20710311983</v>
      </c>
      <c r="E11" s="59">
        <v>20732137295</v>
      </c>
      <c r="F11" s="59">
        <v>1348092776</v>
      </c>
      <c r="G11" s="59">
        <v>1424779576</v>
      </c>
      <c r="H11" s="59">
        <v>1552456550</v>
      </c>
      <c r="I11" s="59">
        <v>4325328902</v>
      </c>
      <c r="J11" s="59">
        <v>1514586456</v>
      </c>
      <c r="K11" s="59">
        <v>2271316603</v>
      </c>
      <c r="L11" s="59">
        <v>1532287219</v>
      </c>
      <c r="M11" s="59">
        <v>5318190278</v>
      </c>
      <c r="N11" s="59">
        <v>1582898686</v>
      </c>
      <c r="O11" s="59">
        <v>1580140116</v>
      </c>
      <c r="P11" s="59">
        <v>1568513904</v>
      </c>
      <c r="Q11" s="59">
        <v>4731552706</v>
      </c>
      <c r="R11" s="59">
        <v>1588799553</v>
      </c>
      <c r="S11" s="59">
        <v>1584951668</v>
      </c>
      <c r="T11" s="59">
        <v>1573019665</v>
      </c>
      <c r="U11" s="59">
        <v>4746770886</v>
      </c>
      <c r="V11" s="59">
        <v>19121842772</v>
      </c>
      <c r="W11" s="59">
        <v>20732137010</v>
      </c>
      <c r="X11" s="59">
        <v>-1610294238</v>
      </c>
      <c r="Y11" s="60">
        <v>-7.77</v>
      </c>
      <c r="Z11" s="61">
        <v>20732137295</v>
      </c>
    </row>
    <row r="12" spans="1:26" ht="12.75">
      <c r="A12" s="57" t="s">
        <v>37</v>
      </c>
      <c r="B12" s="18">
        <v>421348188</v>
      </c>
      <c r="C12" s="18">
        <v>18395485</v>
      </c>
      <c r="D12" s="58">
        <v>484655064</v>
      </c>
      <c r="E12" s="59">
        <v>484314477</v>
      </c>
      <c r="F12" s="59">
        <v>34534714</v>
      </c>
      <c r="G12" s="59">
        <v>35140654</v>
      </c>
      <c r="H12" s="59">
        <v>38480014</v>
      </c>
      <c r="I12" s="59">
        <v>108155382</v>
      </c>
      <c r="J12" s="59">
        <v>36560375</v>
      </c>
      <c r="K12" s="59">
        <v>36707060</v>
      </c>
      <c r="L12" s="59">
        <v>36278687</v>
      </c>
      <c r="M12" s="59">
        <v>109546122</v>
      </c>
      <c r="N12" s="59">
        <v>36357480</v>
      </c>
      <c r="O12" s="59">
        <v>36467189</v>
      </c>
      <c r="P12" s="59">
        <v>36481986</v>
      </c>
      <c r="Q12" s="59">
        <v>109306655</v>
      </c>
      <c r="R12" s="59">
        <v>36293200</v>
      </c>
      <c r="S12" s="59">
        <v>37556135</v>
      </c>
      <c r="T12" s="59">
        <v>49799646</v>
      </c>
      <c r="U12" s="59">
        <v>123648981</v>
      </c>
      <c r="V12" s="59">
        <v>450657140</v>
      </c>
      <c r="W12" s="59">
        <v>484314506</v>
      </c>
      <c r="X12" s="59">
        <v>-33657366</v>
      </c>
      <c r="Y12" s="60">
        <v>-6.95</v>
      </c>
      <c r="Z12" s="61">
        <v>484314477</v>
      </c>
    </row>
    <row r="13" spans="1:26" ht="12.75">
      <c r="A13" s="57" t="s">
        <v>113</v>
      </c>
      <c r="B13" s="18">
        <v>4183418340</v>
      </c>
      <c r="C13" s="18">
        <v>84481155</v>
      </c>
      <c r="D13" s="58">
        <v>4598918483</v>
      </c>
      <c r="E13" s="59">
        <v>4769782439</v>
      </c>
      <c r="F13" s="59">
        <v>277941746</v>
      </c>
      <c r="G13" s="59">
        <v>278973530</v>
      </c>
      <c r="H13" s="59">
        <v>346873718</v>
      </c>
      <c r="I13" s="59">
        <v>903788994</v>
      </c>
      <c r="J13" s="59">
        <v>331243395</v>
      </c>
      <c r="K13" s="59">
        <v>326370833</v>
      </c>
      <c r="L13" s="59">
        <v>364736212</v>
      </c>
      <c r="M13" s="59">
        <v>1022350440</v>
      </c>
      <c r="N13" s="59">
        <v>417372156</v>
      </c>
      <c r="O13" s="59">
        <v>401421589</v>
      </c>
      <c r="P13" s="59">
        <v>342222218</v>
      </c>
      <c r="Q13" s="59">
        <v>1161015963</v>
      </c>
      <c r="R13" s="59">
        <v>404560922</v>
      </c>
      <c r="S13" s="59">
        <v>339151098</v>
      </c>
      <c r="T13" s="59">
        <v>309634960</v>
      </c>
      <c r="U13" s="59">
        <v>1053346980</v>
      </c>
      <c r="V13" s="59">
        <v>4140502377</v>
      </c>
      <c r="W13" s="59">
        <v>4769783038</v>
      </c>
      <c r="X13" s="59">
        <v>-629280661</v>
      </c>
      <c r="Y13" s="60">
        <v>-13.19</v>
      </c>
      <c r="Z13" s="61">
        <v>4769782439</v>
      </c>
    </row>
    <row r="14" spans="1:26" ht="12.75">
      <c r="A14" s="57" t="s">
        <v>38</v>
      </c>
      <c r="B14" s="18">
        <v>1242444570</v>
      </c>
      <c r="C14" s="18">
        <v>23658620</v>
      </c>
      <c r="D14" s="58">
        <v>1337154841</v>
      </c>
      <c r="E14" s="59">
        <v>1258390083</v>
      </c>
      <c r="F14" s="59">
        <v>64906426</v>
      </c>
      <c r="G14" s="59">
        <v>97867596</v>
      </c>
      <c r="H14" s="59">
        <v>96917800</v>
      </c>
      <c r="I14" s="59">
        <v>259691822</v>
      </c>
      <c r="J14" s="59">
        <v>83722500</v>
      </c>
      <c r="K14" s="59">
        <v>86280873</v>
      </c>
      <c r="L14" s="59">
        <v>167730003</v>
      </c>
      <c r="M14" s="59">
        <v>337733376</v>
      </c>
      <c r="N14" s="59">
        <v>90629657</v>
      </c>
      <c r="O14" s="59">
        <v>82721042</v>
      </c>
      <c r="P14" s="59">
        <v>80210763</v>
      </c>
      <c r="Q14" s="59">
        <v>253561462</v>
      </c>
      <c r="R14" s="59">
        <v>74411761</v>
      </c>
      <c r="S14" s="59">
        <v>71207532</v>
      </c>
      <c r="T14" s="59">
        <v>164319829</v>
      </c>
      <c r="U14" s="59">
        <v>309939122</v>
      </c>
      <c r="V14" s="59">
        <v>1160925782</v>
      </c>
      <c r="W14" s="59">
        <v>1258390077</v>
      </c>
      <c r="X14" s="59">
        <v>-97464295</v>
      </c>
      <c r="Y14" s="60">
        <v>-7.75</v>
      </c>
      <c r="Z14" s="61">
        <v>1258390083</v>
      </c>
    </row>
    <row r="15" spans="1:26" ht="12.75">
      <c r="A15" s="57" t="s">
        <v>39</v>
      </c>
      <c r="B15" s="18">
        <v>14787337398</v>
      </c>
      <c r="C15" s="18">
        <v>309709919</v>
      </c>
      <c r="D15" s="58">
        <v>17612384476</v>
      </c>
      <c r="E15" s="59">
        <v>17115526715</v>
      </c>
      <c r="F15" s="59">
        <v>219562696</v>
      </c>
      <c r="G15" s="59">
        <v>2027570061</v>
      </c>
      <c r="H15" s="59">
        <v>1926907689</v>
      </c>
      <c r="I15" s="59">
        <v>4174040446</v>
      </c>
      <c r="J15" s="59">
        <v>1320639045</v>
      </c>
      <c r="K15" s="59">
        <v>1260990943</v>
      </c>
      <c r="L15" s="59">
        <v>1285219422</v>
      </c>
      <c r="M15" s="59">
        <v>3866849410</v>
      </c>
      <c r="N15" s="59">
        <v>1179127973</v>
      </c>
      <c r="O15" s="59">
        <v>1272302665</v>
      </c>
      <c r="P15" s="59">
        <v>1220820366</v>
      </c>
      <c r="Q15" s="59">
        <v>3672251004</v>
      </c>
      <c r="R15" s="59">
        <v>1150612818</v>
      </c>
      <c r="S15" s="59">
        <v>981080177</v>
      </c>
      <c r="T15" s="59">
        <v>2411028786</v>
      </c>
      <c r="U15" s="59">
        <v>4542721781</v>
      </c>
      <c r="V15" s="59">
        <v>16255862641</v>
      </c>
      <c r="W15" s="59">
        <v>17115526126</v>
      </c>
      <c r="X15" s="59">
        <v>-859663485</v>
      </c>
      <c r="Y15" s="60">
        <v>-5.02</v>
      </c>
      <c r="Z15" s="61">
        <v>17115526715</v>
      </c>
    </row>
    <row r="16" spans="1:26" ht="12.75">
      <c r="A16" s="57" t="s">
        <v>34</v>
      </c>
      <c r="B16" s="18">
        <v>522545209</v>
      </c>
      <c r="C16" s="18">
        <v>6169638</v>
      </c>
      <c r="D16" s="58">
        <v>648225897</v>
      </c>
      <c r="E16" s="59">
        <v>879339972</v>
      </c>
      <c r="F16" s="59">
        <v>17429172</v>
      </c>
      <c r="G16" s="59">
        <v>31859629</v>
      </c>
      <c r="H16" s="59">
        <v>75211580</v>
      </c>
      <c r="I16" s="59">
        <v>124500381</v>
      </c>
      <c r="J16" s="59">
        <v>62620491</v>
      </c>
      <c r="K16" s="59">
        <v>50879664</v>
      </c>
      <c r="L16" s="59">
        <v>40448634</v>
      </c>
      <c r="M16" s="59">
        <v>153948789</v>
      </c>
      <c r="N16" s="59">
        <v>25581467</v>
      </c>
      <c r="O16" s="59">
        <v>24367652</v>
      </c>
      <c r="P16" s="59">
        <v>49706177</v>
      </c>
      <c r="Q16" s="59">
        <v>99655296</v>
      </c>
      <c r="R16" s="59">
        <v>21395031</v>
      </c>
      <c r="S16" s="59">
        <v>27132547</v>
      </c>
      <c r="T16" s="59">
        <v>128259491</v>
      </c>
      <c r="U16" s="59">
        <v>176787069</v>
      </c>
      <c r="V16" s="59">
        <v>554891535</v>
      </c>
      <c r="W16" s="59">
        <v>879339989</v>
      </c>
      <c r="X16" s="59">
        <v>-324448454</v>
      </c>
      <c r="Y16" s="60">
        <v>-36.9</v>
      </c>
      <c r="Z16" s="61">
        <v>879339972</v>
      </c>
    </row>
    <row r="17" spans="1:26" ht="12.75">
      <c r="A17" s="57" t="s">
        <v>40</v>
      </c>
      <c r="B17" s="18">
        <v>13929409303</v>
      </c>
      <c r="C17" s="18">
        <v>258257386</v>
      </c>
      <c r="D17" s="58">
        <v>17559346647</v>
      </c>
      <c r="E17" s="59">
        <v>17865612891</v>
      </c>
      <c r="F17" s="59">
        <v>601985157</v>
      </c>
      <c r="G17" s="59">
        <v>1031530831</v>
      </c>
      <c r="H17" s="59">
        <v>1238923865</v>
      </c>
      <c r="I17" s="59">
        <v>2872439853</v>
      </c>
      <c r="J17" s="59">
        <v>1323986404</v>
      </c>
      <c r="K17" s="59">
        <v>1263346142</v>
      </c>
      <c r="L17" s="59">
        <v>1384567974</v>
      </c>
      <c r="M17" s="59">
        <v>3971900520</v>
      </c>
      <c r="N17" s="59">
        <v>953270335</v>
      </c>
      <c r="O17" s="59">
        <v>1265680108</v>
      </c>
      <c r="P17" s="59">
        <v>1460888994</v>
      </c>
      <c r="Q17" s="59">
        <v>3679839437</v>
      </c>
      <c r="R17" s="59">
        <v>996844298</v>
      </c>
      <c r="S17" s="59">
        <v>1326262679</v>
      </c>
      <c r="T17" s="59">
        <v>2136536915</v>
      </c>
      <c r="U17" s="59">
        <v>4459643892</v>
      </c>
      <c r="V17" s="59">
        <v>14983823702</v>
      </c>
      <c r="W17" s="59">
        <v>17865613973</v>
      </c>
      <c r="X17" s="59">
        <v>-2881790271</v>
      </c>
      <c r="Y17" s="60">
        <v>-16.13</v>
      </c>
      <c r="Z17" s="61">
        <v>17865612891</v>
      </c>
    </row>
    <row r="18" spans="1:26" ht="12.75">
      <c r="A18" s="68" t="s">
        <v>41</v>
      </c>
      <c r="B18" s="69">
        <f>SUM(B11:B17)</f>
        <v>52798504765</v>
      </c>
      <c r="C18" s="69">
        <f>SUM(C11:C17)</f>
        <v>995555988</v>
      </c>
      <c r="D18" s="70">
        <f aca="true" t="shared" si="1" ref="D18:Z18">SUM(D11:D17)</f>
        <v>62950997391</v>
      </c>
      <c r="E18" s="71">
        <f t="shared" si="1"/>
        <v>63105103872</v>
      </c>
      <c r="F18" s="71">
        <f t="shared" si="1"/>
        <v>2564452687</v>
      </c>
      <c r="G18" s="71">
        <f t="shared" si="1"/>
        <v>4927721877</v>
      </c>
      <c r="H18" s="71">
        <f t="shared" si="1"/>
        <v>5275771216</v>
      </c>
      <c r="I18" s="71">
        <f t="shared" si="1"/>
        <v>12767945780</v>
      </c>
      <c r="J18" s="71">
        <f t="shared" si="1"/>
        <v>4673358666</v>
      </c>
      <c r="K18" s="71">
        <f t="shared" si="1"/>
        <v>5295892118</v>
      </c>
      <c r="L18" s="71">
        <f t="shared" si="1"/>
        <v>4811268151</v>
      </c>
      <c r="M18" s="71">
        <f t="shared" si="1"/>
        <v>14780518935</v>
      </c>
      <c r="N18" s="71">
        <f t="shared" si="1"/>
        <v>4285237754</v>
      </c>
      <c r="O18" s="71">
        <f t="shared" si="1"/>
        <v>4663100361</v>
      </c>
      <c r="P18" s="71">
        <f t="shared" si="1"/>
        <v>4758844408</v>
      </c>
      <c r="Q18" s="71">
        <f t="shared" si="1"/>
        <v>13707182523</v>
      </c>
      <c r="R18" s="71">
        <f t="shared" si="1"/>
        <v>4272917583</v>
      </c>
      <c r="S18" s="71">
        <f t="shared" si="1"/>
        <v>4367341836</v>
      </c>
      <c r="T18" s="71">
        <f t="shared" si="1"/>
        <v>6772599292</v>
      </c>
      <c r="U18" s="71">
        <f t="shared" si="1"/>
        <v>15412858711</v>
      </c>
      <c r="V18" s="71">
        <f t="shared" si="1"/>
        <v>56668505949</v>
      </c>
      <c r="W18" s="71">
        <f t="shared" si="1"/>
        <v>63105104719</v>
      </c>
      <c r="X18" s="71">
        <f t="shared" si="1"/>
        <v>-6436598770</v>
      </c>
      <c r="Y18" s="66">
        <f>+IF(W18&lt;&gt;0,(X18/W18)*100,0)</f>
        <v>-10.1998068122404</v>
      </c>
      <c r="Z18" s="72">
        <f t="shared" si="1"/>
        <v>63105103872</v>
      </c>
    </row>
    <row r="19" spans="1:26" ht="12.75">
      <c r="A19" s="68" t="s">
        <v>42</v>
      </c>
      <c r="B19" s="73">
        <f>+B10-B18</f>
        <v>4029379175</v>
      </c>
      <c r="C19" s="73">
        <f>+C10-C18</f>
        <v>132565335</v>
      </c>
      <c r="D19" s="74">
        <f aca="true" t="shared" si="2" ref="D19:Z19">+D10-D18</f>
        <v>-1553475723</v>
      </c>
      <c r="E19" s="75">
        <f t="shared" si="2"/>
        <v>-1134877582</v>
      </c>
      <c r="F19" s="75">
        <f t="shared" si="2"/>
        <v>4216520319</v>
      </c>
      <c r="G19" s="75">
        <f t="shared" si="2"/>
        <v>539989789</v>
      </c>
      <c r="H19" s="75">
        <f t="shared" si="2"/>
        <v>-813050752</v>
      </c>
      <c r="I19" s="75">
        <f t="shared" si="2"/>
        <v>3943459356</v>
      </c>
      <c r="J19" s="75">
        <f t="shared" si="2"/>
        <v>-233297563</v>
      </c>
      <c r="K19" s="75">
        <f t="shared" si="2"/>
        <v>-1017548355</v>
      </c>
      <c r="L19" s="75">
        <f t="shared" si="2"/>
        <v>1813378025</v>
      </c>
      <c r="M19" s="75">
        <f t="shared" si="2"/>
        <v>562532107</v>
      </c>
      <c r="N19" s="75">
        <f t="shared" si="2"/>
        <v>368140480</v>
      </c>
      <c r="O19" s="75">
        <f t="shared" si="2"/>
        <v>-91836423</v>
      </c>
      <c r="P19" s="75">
        <f t="shared" si="2"/>
        <v>1792718747</v>
      </c>
      <c r="Q19" s="75">
        <f t="shared" si="2"/>
        <v>2069022804</v>
      </c>
      <c r="R19" s="75">
        <f t="shared" si="2"/>
        <v>-61410160</v>
      </c>
      <c r="S19" s="75">
        <f t="shared" si="2"/>
        <v>-119327861</v>
      </c>
      <c r="T19" s="75">
        <f t="shared" si="2"/>
        <v>-2863042946</v>
      </c>
      <c r="U19" s="75">
        <f t="shared" si="2"/>
        <v>-3043780967</v>
      </c>
      <c r="V19" s="75">
        <f t="shared" si="2"/>
        <v>3531233300</v>
      </c>
      <c r="W19" s="75">
        <f>IF(E10=E18,0,W10-W18)</f>
        <v>-1134878464</v>
      </c>
      <c r="X19" s="75">
        <f t="shared" si="2"/>
        <v>4666111764</v>
      </c>
      <c r="Y19" s="76">
        <f>+IF(W19&lt;&gt;0,(X19/W19)*100,0)</f>
        <v>-411.15519520511407</v>
      </c>
      <c r="Z19" s="77">
        <f t="shared" si="2"/>
        <v>-1134877582</v>
      </c>
    </row>
    <row r="20" spans="1:26" ht="20.25">
      <c r="A20" s="78" t="s">
        <v>43</v>
      </c>
      <c r="B20" s="79">
        <v>3335769017</v>
      </c>
      <c r="C20" s="79">
        <v>0</v>
      </c>
      <c r="D20" s="80">
        <v>3500513597</v>
      </c>
      <c r="E20" s="81">
        <v>3782142491</v>
      </c>
      <c r="F20" s="81">
        <v>11367827</v>
      </c>
      <c r="G20" s="81">
        <v>74703159</v>
      </c>
      <c r="H20" s="81">
        <v>99153538</v>
      </c>
      <c r="I20" s="81">
        <v>185224524</v>
      </c>
      <c r="J20" s="81">
        <v>200580892</v>
      </c>
      <c r="K20" s="81">
        <v>215337185</v>
      </c>
      <c r="L20" s="81">
        <v>299956233</v>
      </c>
      <c r="M20" s="81">
        <v>715874310</v>
      </c>
      <c r="N20" s="81">
        <v>311339197</v>
      </c>
      <c r="O20" s="81">
        <v>145422124</v>
      </c>
      <c r="P20" s="81">
        <v>249143503</v>
      </c>
      <c r="Q20" s="81">
        <v>705904824</v>
      </c>
      <c r="R20" s="81">
        <v>184321680</v>
      </c>
      <c r="S20" s="81">
        <v>125872565</v>
      </c>
      <c r="T20" s="81">
        <v>110625063</v>
      </c>
      <c r="U20" s="81">
        <v>420819308</v>
      </c>
      <c r="V20" s="81">
        <v>2027822966</v>
      </c>
      <c r="W20" s="81">
        <v>3782142491</v>
      </c>
      <c r="X20" s="81">
        <v>-1754319525</v>
      </c>
      <c r="Y20" s="82">
        <v>-46.38</v>
      </c>
      <c r="Z20" s="83">
        <v>3782142491</v>
      </c>
    </row>
    <row r="21" spans="1:26" ht="41.25">
      <c r="A21" s="84" t="s">
        <v>114</v>
      </c>
      <c r="B21" s="85">
        <v>443469479</v>
      </c>
      <c r="C21" s="85">
        <v>0</v>
      </c>
      <c r="D21" s="86">
        <v>220764280</v>
      </c>
      <c r="E21" s="87">
        <v>253689108</v>
      </c>
      <c r="F21" s="87">
        <v>5832639</v>
      </c>
      <c r="G21" s="87">
        <v>28648281</v>
      </c>
      <c r="H21" s="87">
        <v>23239743</v>
      </c>
      <c r="I21" s="87">
        <v>57720663</v>
      </c>
      <c r="J21" s="87">
        <v>36510793</v>
      </c>
      <c r="K21" s="87">
        <v>28053104</v>
      </c>
      <c r="L21" s="87">
        <v>5210288</v>
      </c>
      <c r="M21" s="87">
        <v>69774185</v>
      </c>
      <c r="N21" s="87">
        <v>11558689</v>
      </c>
      <c r="O21" s="87">
        <v>18100526</v>
      </c>
      <c r="P21" s="87">
        <v>16846914</v>
      </c>
      <c r="Q21" s="87">
        <v>46506129</v>
      </c>
      <c r="R21" s="87">
        <v>27305713</v>
      </c>
      <c r="S21" s="87">
        <v>5411026</v>
      </c>
      <c r="T21" s="87">
        <v>21612741</v>
      </c>
      <c r="U21" s="87">
        <v>54329480</v>
      </c>
      <c r="V21" s="87">
        <v>228330457</v>
      </c>
      <c r="W21" s="87">
        <v>253689107</v>
      </c>
      <c r="X21" s="87">
        <v>-25358650</v>
      </c>
      <c r="Y21" s="88">
        <v>-10</v>
      </c>
      <c r="Z21" s="89">
        <v>253689108</v>
      </c>
    </row>
    <row r="22" spans="1:26" ht="12.75">
      <c r="A22" s="90" t="s">
        <v>115</v>
      </c>
      <c r="B22" s="91">
        <f>SUM(B19:B21)</f>
        <v>7808617671</v>
      </c>
      <c r="C22" s="91">
        <f>SUM(C19:C21)</f>
        <v>132565335</v>
      </c>
      <c r="D22" s="92">
        <f aca="true" t="shared" si="3" ref="D22:Z22">SUM(D19:D21)</f>
        <v>2167802154</v>
      </c>
      <c r="E22" s="93">
        <f t="shared" si="3"/>
        <v>2900954017</v>
      </c>
      <c r="F22" s="93">
        <f t="shared" si="3"/>
        <v>4233720785</v>
      </c>
      <c r="G22" s="93">
        <f t="shared" si="3"/>
        <v>643341229</v>
      </c>
      <c r="H22" s="93">
        <f t="shared" si="3"/>
        <v>-690657471</v>
      </c>
      <c r="I22" s="93">
        <f t="shared" si="3"/>
        <v>4186404543</v>
      </c>
      <c r="J22" s="93">
        <f t="shared" si="3"/>
        <v>3794122</v>
      </c>
      <c r="K22" s="93">
        <f t="shared" si="3"/>
        <v>-774158066</v>
      </c>
      <c r="L22" s="93">
        <f t="shared" si="3"/>
        <v>2118544546</v>
      </c>
      <c r="M22" s="93">
        <f t="shared" si="3"/>
        <v>1348180602</v>
      </c>
      <c r="N22" s="93">
        <f t="shared" si="3"/>
        <v>691038366</v>
      </c>
      <c r="O22" s="93">
        <f t="shared" si="3"/>
        <v>71686227</v>
      </c>
      <c r="P22" s="93">
        <f t="shared" si="3"/>
        <v>2058709164</v>
      </c>
      <c r="Q22" s="93">
        <f t="shared" si="3"/>
        <v>2821433757</v>
      </c>
      <c r="R22" s="93">
        <f t="shared" si="3"/>
        <v>150217233</v>
      </c>
      <c r="S22" s="93">
        <f t="shared" si="3"/>
        <v>11955730</v>
      </c>
      <c r="T22" s="93">
        <f t="shared" si="3"/>
        <v>-2730805142</v>
      </c>
      <c r="U22" s="93">
        <f t="shared" si="3"/>
        <v>-2568632179</v>
      </c>
      <c r="V22" s="93">
        <f t="shared" si="3"/>
        <v>5787386723</v>
      </c>
      <c r="W22" s="93">
        <f t="shared" si="3"/>
        <v>2900953134</v>
      </c>
      <c r="X22" s="93">
        <f t="shared" si="3"/>
        <v>2886433589</v>
      </c>
      <c r="Y22" s="94">
        <f>+IF(W22&lt;&gt;0,(X22/W22)*100,0)</f>
        <v>99.49949053537519</v>
      </c>
      <c r="Z22" s="95">
        <f t="shared" si="3"/>
        <v>2900954017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7808617671</v>
      </c>
      <c r="C24" s="73">
        <f>SUM(C22:C23)</f>
        <v>132565335</v>
      </c>
      <c r="D24" s="74">
        <f aca="true" t="shared" si="4" ref="D24:Z24">SUM(D22:D23)</f>
        <v>2167802154</v>
      </c>
      <c r="E24" s="75">
        <f t="shared" si="4"/>
        <v>2900954017</v>
      </c>
      <c r="F24" s="75">
        <f t="shared" si="4"/>
        <v>4233720785</v>
      </c>
      <c r="G24" s="75">
        <f t="shared" si="4"/>
        <v>643341229</v>
      </c>
      <c r="H24" s="75">
        <f t="shared" si="4"/>
        <v>-690657471</v>
      </c>
      <c r="I24" s="75">
        <f t="shared" si="4"/>
        <v>4186404543</v>
      </c>
      <c r="J24" s="75">
        <f t="shared" si="4"/>
        <v>3794122</v>
      </c>
      <c r="K24" s="75">
        <f t="shared" si="4"/>
        <v>-774158066</v>
      </c>
      <c r="L24" s="75">
        <f t="shared" si="4"/>
        <v>2118544546</v>
      </c>
      <c r="M24" s="75">
        <f t="shared" si="4"/>
        <v>1348180602</v>
      </c>
      <c r="N24" s="75">
        <f t="shared" si="4"/>
        <v>691038366</v>
      </c>
      <c r="O24" s="75">
        <f t="shared" si="4"/>
        <v>71686227</v>
      </c>
      <c r="P24" s="75">
        <f t="shared" si="4"/>
        <v>2058709164</v>
      </c>
      <c r="Q24" s="75">
        <f t="shared" si="4"/>
        <v>2821433757</v>
      </c>
      <c r="R24" s="75">
        <f t="shared" si="4"/>
        <v>150217233</v>
      </c>
      <c r="S24" s="75">
        <f t="shared" si="4"/>
        <v>11955730</v>
      </c>
      <c r="T24" s="75">
        <f t="shared" si="4"/>
        <v>-2730805142</v>
      </c>
      <c r="U24" s="75">
        <f t="shared" si="4"/>
        <v>-2568632179</v>
      </c>
      <c r="V24" s="75">
        <f t="shared" si="4"/>
        <v>5787386723</v>
      </c>
      <c r="W24" s="75">
        <f t="shared" si="4"/>
        <v>2900953134</v>
      </c>
      <c r="X24" s="75">
        <f t="shared" si="4"/>
        <v>2886433589</v>
      </c>
      <c r="Y24" s="76">
        <f>+IF(W24&lt;&gt;0,(X24/W24)*100,0)</f>
        <v>99.49949053537519</v>
      </c>
      <c r="Z24" s="77">
        <f t="shared" si="4"/>
        <v>2900954017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5941005569</v>
      </c>
      <c r="C27" s="21">
        <v>186270578</v>
      </c>
      <c r="D27" s="103">
        <v>12592579461</v>
      </c>
      <c r="E27" s="104">
        <v>10797376244</v>
      </c>
      <c r="F27" s="104">
        <v>30072990</v>
      </c>
      <c r="G27" s="104">
        <v>129386352</v>
      </c>
      <c r="H27" s="104">
        <v>204881758</v>
      </c>
      <c r="I27" s="104">
        <v>364341100</v>
      </c>
      <c r="J27" s="104">
        <v>204472222</v>
      </c>
      <c r="K27" s="104">
        <v>250973914</v>
      </c>
      <c r="L27" s="104">
        <v>363795634</v>
      </c>
      <c r="M27" s="104">
        <v>819241770</v>
      </c>
      <c r="N27" s="104">
        <v>268335293</v>
      </c>
      <c r="O27" s="104">
        <v>295769214</v>
      </c>
      <c r="P27" s="104">
        <v>338314275</v>
      </c>
      <c r="Q27" s="104">
        <v>902418782</v>
      </c>
      <c r="R27" s="104">
        <v>348662522</v>
      </c>
      <c r="S27" s="104">
        <v>415643925</v>
      </c>
      <c r="T27" s="104">
        <v>785623819</v>
      </c>
      <c r="U27" s="104">
        <v>1549930266</v>
      </c>
      <c r="V27" s="104">
        <v>3635931918</v>
      </c>
      <c r="W27" s="104">
        <v>10797376297</v>
      </c>
      <c r="X27" s="104">
        <v>-7161444379</v>
      </c>
      <c r="Y27" s="105">
        <v>-66.33</v>
      </c>
      <c r="Z27" s="106">
        <v>10797376244</v>
      </c>
    </row>
    <row r="28" spans="1:26" ht="12.75">
      <c r="A28" s="107" t="s">
        <v>47</v>
      </c>
      <c r="B28" s="18">
        <v>1917210455</v>
      </c>
      <c r="C28" s="18">
        <v>135462423</v>
      </c>
      <c r="D28" s="58">
        <v>3471362192</v>
      </c>
      <c r="E28" s="59">
        <v>3966836087</v>
      </c>
      <c r="F28" s="59">
        <v>8815678</v>
      </c>
      <c r="G28" s="59">
        <v>18749781</v>
      </c>
      <c r="H28" s="59">
        <v>74128982</v>
      </c>
      <c r="I28" s="59">
        <v>101694441</v>
      </c>
      <c r="J28" s="59">
        <v>81245790</v>
      </c>
      <c r="K28" s="59">
        <v>122533638</v>
      </c>
      <c r="L28" s="59">
        <v>148818012</v>
      </c>
      <c r="M28" s="59">
        <v>352597440</v>
      </c>
      <c r="N28" s="59">
        <v>47924107</v>
      </c>
      <c r="O28" s="59">
        <v>135729786</v>
      </c>
      <c r="P28" s="59">
        <v>120776410</v>
      </c>
      <c r="Q28" s="59">
        <v>304430303</v>
      </c>
      <c r="R28" s="59">
        <v>64805619</v>
      </c>
      <c r="S28" s="59">
        <v>168351528</v>
      </c>
      <c r="T28" s="59">
        <v>352753500</v>
      </c>
      <c r="U28" s="59">
        <v>585910647</v>
      </c>
      <c r="V28" s="59">
        <v>1344632831</v>
      </c>
      <c r="W28" s="59">
        <v>3966836105</v>
      </c>
      <c r="X28" s="59">
        <v>-2622203274</v>
      </c>
      <c r="Y28" s="60">
        <v>-66.1</v>
      </c>
      <c r="Z28" s="61">
        <v>3966836087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2409224629</v>
      </c>
      <c r="C30" s="18">
        <v>158909</v>
      </c>
      <c r="D30" s="58">
        <v>6063818216</v>
      </c>
      <c r="E30" s="59">
        <v>3854863716</v>
      </c>
      <c r="F30" s="59">
        <v>14597603</v>
      </c>
      <c r="G30" s="59">
        <v>28766193</v>
      </c>
      <c r="H30" s="59">
        <v>65873449</v>
      </c>
      <c r="I30" s="59">
        <v>109237245</v>
      </c>
      <c r="J30" s="59">
        <v>43631448</v>
      </c>
      <c r="K30" s="59">
        <v>84149032</v>
      </c>
      <c r="L30" s="59">
        <v>107792741</v>
      </c>
      <c r="M30" s="59">
        <v>235573221</v>
      </c>
      <c r="N30" s="59">
        <v>158209207</v>
      </c>
      <c r="O30" s="59">
        <v>97549514</v>
      </c>
      <c r="P30" s="59">
        <v>126315634</v>
      </c>
      <c r="Q30" s="59">
        <v>382074355</v>
      </c>
      <c r="R30" s="59">
        <v>195272933</v>
      </c>
      <c r="S30" s="59">
        <v>138555804</v>
      </c>
      <c r="T30" s="59">
        <v>235656450</v>
      </c>
      <c r="U30" s="59">
        <v>569485187</v>
      </c>
      <c r="V30" s="59">
        <v>1296370008</v>
      </c>
      <c r="W30" s="59">
        <v>3854863735</v>
      </c>
      <c r="X30" s="59">
        <v>-2558493727</v>
      </c>
      <c r="Y30" s="60">
        <v>-66.37</v>
      </c>
      <c r="Z30" s="61">
        <v>3854863716</v>
      </c>
    </row>
    <row r="31" spans="1:26" ht="12.75">
      <c r="A31" s="57" t="s">
        <v>49</v>
      </c>
      <c r="B31" s="18">
        <v>937348085</v>
      </c>
      <c r="C31" s="18">
        <v>50649246</v>
      </c>
      <c r="D31" s="58">
        <v>1540901705</v>
      </c>
      <c r="E31" s="59">
        <v>1545791503</v>
      </c>
      <c r="F31" s="59">
        <v>26657048</v>
      </c>
      <c r="G31" s="59">
        <v>93973661</v>
      </c>
      <c r="H31" s="59">
        <v>63744155</v>
      </c>
      <c r="I31" s="59">
        <v>184374864</v>
      </c>
      <c r="J31" s="59">
        <v>72503402</v>
      </c>
      <c r="K31" s="59">
        <v>36024557</v>
      </c>
      <c r="L31" s="59">
        <v>95271487</v>
      </c>
      <c r="M31" s="59">
        <v>203799446</v>
      </c>
      <c r="N31" s="59">
        <v>32777565</v>
      </c>
      <c r="O31" s="59">
        <v>52123028</v>
      </c>
      <c r="P31" s="59">
        <v>79776238</v>
      </c>
      <c r="Q31" s="59">
        <v>164676831</v>
      </c>
      <c r="R31" s="59">
        <v>37890722</v>
      </c>
      <c r="S31" s="59">
        <v>42596092</v>
      </c>
      <c r="T31" s="59">
        <v>167011021</v>
      </c>
      <c r="U31" s="59">
        <v>247497835</v>
      </c>
      <c r="V31" s="59">
        <v>800348976</v>
      </c>
      <c r="W31" s="59">
        <v>1545791504</v>
      </c>
      <c r="X31" s="59">
        <v>-745442528</v>
      </c>
      <c r="Y31" s="60">
        <v>-48.22</v>
      </c>
      <c r="Z31" s="61">
        <v>1545791503</v>
      </c>
    </row>
    <row r="32" spans="1:26" ht="12.75">
      <c r="A32" s="68" t="s">
        <v>50</v>
      </c>
      <c r="B32" s="21">
        <f>SUM(B28:B31)</f>
        <v>5263783169</v>
      </c>
      <c r="C32" s="21">
        <f>SUM(C28:C31)</f>
        <v>186270578</v>
      </c>
      <c r="D32" s="103">
        <f aca="true" t="shared" si="5" ref="D32:Z32">SUM(D28:D31)</f>
        <v>11076082113</v>
      </c>
      <c r="E32" s="104">
        <f t="shared" si="5"/>
        <v>9367491306</v>
      </c>
      <c r="F32" s="104">
        <f t="shared" si="5"/>
        <v>50070329</v>
      </c>
      <c r="G32" s="104">
        <f t="shared" si="5"/>
        <v>141489635</v>
      </c>
      <c r="H32" s="104">
        <f t="shared" si="5"/>
        <v>203746586</v>
      </c>
      <c r="I32" s="104">
        <f t="shared" si="5"/>
        <v>395306550</v>
      </c>
      <c r="J32" s="104">
        <f t="shared" si="5"/>
        <v>197380640</v>
      </c>
      <c r="K32" s="104">
        <f t="shared" si="5"/>
        <v>242707227</v>
      </c>
      <c r="L32" s="104">
        <f t="shared" si="5"/>
        <v>351882240</v>
      </c>
      <c r="M32" s="104">
        <f t="shared" si="5"/>
        <v>791970107</v>
      </c>
      <c r="N32" s="104">
        <f t="shared" si="5"/>
        <v>238910879</v>
      </c>
      <c r="O32" s="104">
        <f t="shared" si="5"/>
        <v>285402328</v>
      </c>
      <c r="P32" s="104">
        <f t="shared" si="5"/>
        <v>326868282</v>
      </c>
      <c r="Q32" s="104">
        <f t="shared" si="5"/>
        <v>851181489</v>
      </c>
      <c r="R32" s="104">
        <f t="shared" si="5"/>
        <v>297969274</v>
      </c>
      <c r="S32" s="104">
        <f t="shared" si="5"/>
        <v>349503424</v>
      </c>
      <c r="T32" s="104">
        <f t="shared" si="5"/>
        <v>755420971</v>
      </c>
      <c r="U32" s="104">
        <f t="shared" si="5"/>
        <v>1402893669</v>
      </c>
      <c r="V32" s="104">
        <f t="shared" si="5"/>
        <v>3441351815</v>
      </c>
      <c r="W32" s="104">
        <f t="shared" si="5"/>
        <v>9367491344</v>
      </c>
      <c r="X32" s="104">
        <f t="shared" si="5"/>
        <v>-5926139529</v>
      </c>
      <c r="Y32" s="105">
        <f>+IF(W32&lt;&gt;0,(X32/W32)*100,0)</f>
        <v>-63.262823645903545</v>
      </c>
      <c r="Z32" s="106">
        <f t="shared" si="5"/>
        <v>9367491306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22441023735</v>
      </c>
      <c r="C35" s="18">
        <v>352372655</v>
      </c>
      <c r="D35" s="58">
        <v>23333908731</v>
      </c>
      <c r="E35" s="59">
        <v>26431643040</v>
      </c>
      <c r="F35" s="59">
        <v>3100453802</v>
      </c>
      <c r="G35" s="59">
        <v>-22563305</v>
      </c>
      <c r="H35" s="59">
        <v>-504902605</v>
      </c>
      <c r="I35" s="59">
        <v>2572987892</v>
      </c>
      <c r="J35" s="59">
        <v>-349902290</v>
      </c>
      <c r="K35" s="59">
        <v>-98670284</v>
      </c>
      <c r="L35" s="59">
        <v>30675428</v>
      </c>
      <c r="M35" s="59">
        <v>-417897146</v>
      </c>
      <c r="N35" s="59">
        <v>886628513</v>
      </c>
      <c r="O35" s="59">
        <v>784339955</v>
      </c>
      <c r="P35" s="59">
        <v>108909250362</v>
      </c>
      <c r="Q35" s="59">
        <v>110580218830</v>
      </c>
      <c r="R35" s="59">
        <v>741556567</v>
      </c>
      <c r="S35" s="59">
        <v>141544480966</v>
      </c>
      <c r="T35" s="59">
        <v>-442528554</v>
      </c>
      <c r="U35" s="59">
        <v>141843508979</v>
      </c>
      <c r="V35" s="59">
        <v>254578818555</v>
      </c>
      <c r="W35" s="59">
        <v>21419640423</v>
      </c>
      <c r="X35" s="59">
        <v>233159178132</v>
      </c>
      <c r="Y35" s="60">
        <v>1088.53</v>
      </c>
      <c r="Z35" s="61">
        <v>26431643040</v>
      </c>
    </row>
    <row r="36" spans="1:26" ht="12.75">
      <c r="A36" s="57" t="s">
        <v>53</v>
      </c>
      <c r="B36" s="18">
        <v>74065458910</v>
      </c>
      <c r="C36" s="18">
        <v>2392826912</v>
      </c>
      <c r="D36" s="58">
        <v>91387533715</v>
      </c>
      <c r="E36" s="59">
        <v>101287431559</v>
      </c>
      <c r="F36" s="59">
        <v>12054509739</v>
      </c>
      <c r="G36" s="59">
        <v>298093512</v>
      </c>
      <c r="H36" s="59">
        <v>-187198427</v>
      </c>
      <c r="I36" s="59">
        <v>12165404824</v>
      </c>
      <c r="J36" s="59">
        <v>467314463</v>
      </c>
      <c r="K36" s="59">
        <v>580801960</v>
      </c>
      <c r="L36" s="59">
        <v>2349465165</v>
      </c>
      <c r="M36" s="59">
        <v>3397581588</v>
      </c>
      <c r="N36" s="59">
        <v>6261512</v>
      </c>
      <c r="O36" s="59">
        <v>472014378</v>
      </c>
      <c r="P36" s="59">
        <v>2821449308</v>
      </c>
      <c r="Q36" s="59">
        <v>3299725198</v>
      </c>
      <c r="R36" s="59">
        <v>-1636069165</v>
      </c>
      <c r="S36" s="59">
        <v>52539367611</v>
      </c>
      <c r="T36" s="59">
        <v>649059873</v>
      </c>
      <c r="U36" s="59">
        <v>51552358319</v>
      </c>
      <c r="V36" s="59">
        <v>70415069929</v>
      </c>
      <c r="W36" s="59">
        <v>83905608520</v>
      </c>
      <c r="X36" s="59">
        <v>-13490538591</v>
      </c>
      <c r="Y36" s="60">
        <v>-16.08</v>
      </c>
      <c r="Z36" s="61">
        <v>101287431559</v>
      </c>
    </row>
    <row r="37" spans="1:26" ht="12.75">
      <c r="A37" s="57" t="s">
        <v>54</v>
      </c>
      <c r="B37" s="18">
        <v>10157757823</v>
      </c>
      <c r="C37" s="18">
        <v>244397546</v>
      </c>
      <c r="D37" s="58">
        <v>15525808127</v>
      </c>
      <c r="E37" s="59">
        <v>13399388079</v>
      </c>
      <c r="F37" s="59">
        <v>-2177098028</v>
      </c>
      <c r="G37" s="59">
        <v>-85606638</v>
      </c>
      <c r="H37" s="59">
        <v>97138450</v>
      </c>
      <c r="I37" s="59">
        <v>-2165566216</v>
      </c>
      <c r="J37" s="59">
        <v>107847978</v>
      </c>
      <c r="K37" s="59">
        <v>214874385</v>
      </c>
      <c r="L37" s="59">
        <v>387493976</v>
      </c>
      <c r="M37" s="59">
        <v>710216339</v>
      </c>
      <c r="N37" s="59">
        <v>-198555935</v>
      </c>
      <c r="O37" s="59">
        <v>-20346214</v>
      </c>
      <c r="P37" s="59">
        <v>109750743025</v>
      </c>
      <c r="Q37" s="59">
        <v>109531840876</v>
      </c>
      <c r="R37" s="59">
        <v>-1228739976</v>
      </c>
      <c r="S37" s="59">
        <v>131501089267</v>
      </c>
      <c r="T37" s="59">
        <v>2812826475</v>
      </c>
      <c r="U37" s="59">
        <v>133085175766</v>
      </c>
      <c r="V37" s="59">
        <v>241161666765</v>
      </c>
      <c r="W37" s="59">
        <v>10863156397</v>
      </c>
      <c r="X37" s="59">
        <v>230298510368</v>
      </c>
      <c r="Y37" s="60">
        <v>2120</v>
      </c>
      <c r="Z37" s="61">
        <v>13399388079</v>
      </c>
    </row>
    <row r="38" spans="1:26" ht="12.75">
      <c r="A38" s="57" t="s">
        <v>55</v>
      </c>
      <c r="B38" s="18">
        <v>17822970878</v>
      </c>
      <c r="C38" s="18">
        <v>432229370</v>
      </c>
      <c r="D38" s="58">
        <v>20775575630</v>
      </c>
      <c r="E38" s="59">
        <v>22155495343</v>
      </c>
      <c r="F38" s="59">
        <v>2622626327</v>
      </c>
      <c r="G38" s="59">
        <v>9526026</v>
      </c>
      <c r="H38" s="59">
        <v>-95358774</v>
      </c>
      <c r="I38" s="59">
        <v>2536793579</v>
      </c>
      <c r="J38" s="59">
        <v>-11001966</v>
      </c>
      <c r="K38" s="59">
        <v>1037950519</v>
      </c>
      <c r="L38" s="59">
        <v>-96334782</v>
      </c>
      <c r="M38" s="59">
        <v>930613771</v>
      </c>
      <c r="N38" s="59">
        <v>-63259019</v>
      </c>
      <c r="O38" s="59">
        <v>234989865</v>
      </c>
      <c r="P38" s="59">
        <v>-88365190</v>
      </c>
      <c r="Q38" s="59">
        <v>83365656</v>
      </c>
      <c r="R38" s="59">
        <v>1679203</v>
      </c>
      <c r="S38" s="59">
        <v>13153274091</v>
      </c>
      <c r="T38" s="59">
        <v>130844324</v>
      </c>
      <c r="U38" s="59">
        <v>13285797618</v>
      </c>
      <c r="V38" s="59">
        <v>16836570624</v>
      </c>
      <c r="W38" s="59">
        <v>19617595176</v>
      </c>
      <c r="X38" s="59">
        <v>-2781024552</v>
      </c>
      <c r="Y38" s="60">
        <v>-14.18</v>
      </c>
      <c r="Z38" s="61">
        <v>22155495343</v>
      </c>
    </row>
    <row r="39" spans="1:26" ht="12.75">
      <c r="A39" s="57" t="s">
        <v>56</v>
      </c>
      <c r="B39" s="18">
        <v>61057893489</v>
      </c>
      <c r="C39" s="18">
        <v>2007003145</v>
      </c>
      <c r="D39" s="58">
        <v>76260059201</v>
      </c>
      <c r="E39" s="59">
        <v>88924352458</v>
      </c>
      <c r="F39" s="59">
        <v>10756847553</v>
      </c>
      <c r="G39" s="59">
        <v>-272486892</v>
      </c>
      <c r="H39" s="59">
        <v>-103184313</v>
      </c>
      <c r="I39" s="59">
        <v>10381176348</v>
      </c>
      <c r="J39" s="59">
        <v>13501208</v>
      </c>
      <c r="K39" s="59">
        <v>-38144230</v>
      </c>
      <c r="L39" s="59">
        <v>-25754122</v>
      </c>
      <c r="M39" s="59">
        <v>-50397144</v>
      </c>
      <c r="N39" s="59">
        <v>523217318</v>
      </c>
      <c r="O39" s="59">
        <v>1013749851</v>
      </c>
      <c r="P39" s="59">
        <v>109321155</v>
      </c>
      <c r="Q39" s="59">
        <v>1646288324</v>
      </c>
      <c r="R39" s="59">
        <v>281653143</v>
      </c>
      <c r="S39" s="59">
        <v>49478666959</v>
      </c>
      <c r="T39" s="59">
        <v>-50595092</v>
      </c>
      <c r="U39" s="59">
        <v>49709725010</v>
      </c>
      <c r="V39" s="59">
        <v>61686792538</v>
      </c>
      <c r="W39" s="59">
        <v>72127207228</v>
      </c>
      <c r="X39" s="59">
        <v>-10440414690</v>
      </c>
      <c r="Y39" s="60">
        <v>-14.48</v>
      </c>
      <c r="Z39" s="61">
        <v>88924352458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-41244858829</v>
      </c>
      <c r="C42" s="18">
        <v>-489821120</v>
      </c>
      <c r="D42" s="58">
        <v>-46075565927</v>
      </c>
      <c r="E42" s="59">
        <v>-44638679959</v>
      </c>
      <c r="F42" s="59">
        <v>-1093631070</v>
      </c>
      <c r="G42" s="59">
        <v>-4111222494</v>
      </c>
      <c r="H42" s="59">
        <v>-4187352893</v>
      </c>
      <c r="I42" s="59">
        <v>-9392206457</v>
      </c>
      <c r="J42" s="59">
        <v>-3731184597</v>
      </c>
      <c r="K42" s="59">
        <v>-4339158986</v>
      </c>
      <c r="L42" s="59">
        <v>-3683379521</v>
      </c>
      <c r="M42" s="59">
        <v>-11753723104</v>
      </c>
      <c r="N42" s="59">
        <v>-3285317429</v>
      </c>
      <c r="O42" s="59">
        <v>-3664312268</v>
      </c>
      <c r="P42" s="59">
        <v>-2944713334</v>
      </c>
      <c r="Q42" s="59">
        <v>-9894343031</v>
      </c>
      <c r="R42" s="59">
        <v>-3194238366</v>
      </c>
      <c r="S42" s="59">
        <v>-3153596680</v>
      </c>
      <c r="T42" s="59">
        <v>-5359085861</v>
      </c>
      <c r="U42" s="59">
        <v>-11706920907</v>
      </c>
      <c r="V42" s="59">
        <v>-42747193499</v>
      </c>
      <c r="W42" s="59">
        <v>-44669906797</v>
      </c>
      <c r="X42" s="59">
        <v>1922713298</v>
      </c>
      <c r="Y42" s="60">
        <v>-4.3</v>
      </c>
      <c r="Z42" s="61">
        <v>-44638679959</v>
      </c>
    </row>
    <row r="43" spans="1:26" ht="12.75">
      <c r="A43" s="57" t="s">
        <v>59</v>
      </c>
      <c r="B43" s="18">
        <v>-737131312</v>
      </c>
      <c r="C43" s="18">
        <v>42044</v>
      </c>
      <c r="D43" s="58">
        <v>2853356237</v>
      </c>
      <c r="E43" s="59">
        <v>-4119793599</v>
      </c>
      <c r="F43" s="59">
        <v>3284391939</v>
      </c>
      <c r="G43" s="59">
        <v>-178834986</v>
      </c>
      <c r="H43" s="59">
        <v>831761903</v>
      </c>
      <c r="I43" s="59">
        <v>3937318856</v>
      </c>
      <c r="J43" s="59">
        <v>-540378749</v>
      </c>
      <c r="K43" s="59">
        <v>-41203361</v>
      </c>
      <c r="L43" s="59">
        <v>-1590244369</v>
      </c>
      <c r="M43" s="59">
        <v>-2171826479</v>
      </c>
      <c r="N43" s="59">
        <v>1659204265</v>
      </c>
      <c r="O43" s="59">
        <v>261018146</v>
      </c>
      <c r="P43" s="59">
        <v>-2503953500</v>
      </c>
      <c r="Q43" s="59">
        <v>-583731089</v>
      </c>
      <c r="R43" s="59">
        <v>3954456985</v>
      </c>
      <c r="S43" s="59">
        <v>-6591364139</v>
      </c>
      <c r="T43" s="59">
        <v>5405787153</v>
      </c>
      <c r="U43" s="59">
        <v>2768879999</v>
      </c>
      <c r="V43" s="59">
        <v>3950641287</v>
      </c>
      <c r="W43" s="59">
        <v>1007536353</v>
      </c>
      <c r="X43" s="59">
        <v>2943104934</v>
      </c>
      <c r="Y43" s="60">
        <v>292.11</v>
      </c>
      <c r="Z43" s="61">
        <v>-4119793599</v>
      </c>
    </row>
    <row r="44" spans="1:26" ht="12.75">
      <c r="A44" s="57" t="s">
        <v>60</v>
      </c>
      <c r="B44" s="18">
        <v>228319743</v>
      </c>
      <c r="C44" s="18">
        <v>261768</v>
      </c>
      <c r="D44" s="58">
        <v>86484957</v>
      </c>
      <c r="E44" s="59">
        <v>246020466</v>
      </c>
      <c r="F44" s="59">
        <v>-319033101</v>
      </c>
      <c r="G44" s="59">
        <v>-60654757</v>
      </c>
      <c r="H44" s="59">
        <v>58194766</v>
      </c>
      <c r="I44" s="59">
        <v>-321493092</v>
      </c>
      <c r="J44" s="59">
        <v>-70983795</v>
      </c>
      <c r="K44" s="59">
        <v>40324389</v>
      </c>
      <c r="L44" s="59">
        <v>18431600</v>
      </c>
      <c r="M44" s="59">
        <v>-12227806</v>
      </c>
      <c r="N44" s="59">
        <v>3708177</v>
      </c>
      <c r="O44" s="59">
        <v>-21513366</v>
      </c>
      <c r="P44" s="59">
        <v>8172065</v>
      </c>
      <c r="Q44" s="59">
        <v>-9633124</v>
      </c>
      <c r="R44" s="59">
        <v>-27829914</v>
      </c>
      <c r="S44" s="59">
        <v>517129389</v>
      </c>
      <c r="T44" s="59">
        <v>-445212019</v>
      </c>
      <c r="U44" s="59">
        <v>44087456</v>
      </c>
      <c r="V44" s="59">
        <v>-299266566</v>
      </c>
      <c r="W44" s="59">
        <v>94621974</v>
      </c>
      <c r="X44" s="59">
        <v>-393888540</v>
      </c>
      <c r="Y44" s="60">
        <v>-416.28</v>
      </c>
      <c r="Z44" s="61">
        <v>246020466</v>
      </c>
    </row>
    <row r="45" spans="1:26" ht="12.75">
      <c r="A45" s="68" t="s">
        <v>61</v>
      </c>
      <c r="B45" s="21">
        <v>-31617351254</v>
      </c>
      <c r="C45" s="21">
        <v>-394650469</v>
      </c>
      <c r="D45" s="103">
        <v>-38956087818</v>
      </c>
      <c r="E45" s="104">
        <v>-42809898179</v>
      </c>
      <c r="F45" s="104">
        <v>3314689268</v>
      </c>
      <c r="G45" s="104">
        <f>+F45+G42+G43+G44+G83</f>
        <v>-1015554235</v>
      </c>
      <c r="H45" s="104">
        <f>+G45+H42+H43+H44+H83</f>
        <v>-4425275046</v>
      </c>
      <c r="I45" s="104">
        <f>+H45</f>
        <v>-4425275046</v>
      </c>
      <c r="J45" s="104">
        <f>+H45+J42+J43+J44+J83</f>
        <v>-8862646133</v>
      </c>
      <c r="K45" s="104">
        <f>+J45+K42+K43+K44+K83</f>
        <v>-13295083585</v>
      </c>
      <c r="L45" s="104">
        <f>+K45+L42+L43+L44+L83</f>
        <v>-18553089136</v>
      </c>
      <c r="M45" s="104">
        <f>+L45</f>
        <v>-18553089136</v>
      </c>
      <c r="N45" s="104">
        <f>+L45+N42+N43+N44+N83</f>
        <v>-20296896292</v>
      </c>
      <c r="O45" s="104">
        <f>+N45+O42+O43+O44+O83</f>
        <v>-22949874310</v>
      </c>
      <c r="P45" s="104">
        <f>+O45+P42+P43+P44+P83</f>
        <v>-28395527062</v>
      </c>
      <c r="Q45" s="104">
        <f>+P45</f>
        <v>-28395527062</v>
      </c>
      <c r="R45" s="104">
        <f>+P45+R42+R43+R44+R83</f>
        <v>-27583042763</v>
      </c>
      <c r="S45" s="104">
        <f>+R45+S42+S43+S44+S83</f>
        <v>-25681972441</v>
      </c>
      <c r="T45" s="104">
        <f>+S45+T42+T43+T44+T83</f>
        <v>-25267693516</v>
      </c>
      <c r="U45" s="104">
        <f>+T45</f>
        <v>-25267693516</v>
      </c>
      <c r="V45" s="104">
        <f>+U45</f>
        <v>-25267693516</v>
      </c>
      <c r="W45" s="104">
        <f>+W83+W42+W43+W44</f>
        <v>-41493146255</v>
      </c>
      <c r="X45" s="104">
        <f>+V45-W45</f>
        <v>16225452739</v>
      </c>
      <c r="Y45" s="105">
        <f>+IF(W45&lt;&gt;0,+(X45/W45)*100,0)</f>
        <v>-39.10393451314819</v>
      </c>
      <c r="Z45" s="106">
        <v>-42809898179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29.921255514858863</v>
      </c>
      <c r="C59" s="9">
        <f t="shared" si="7"/>
        <v>25.005189109666766</v>
      </c>
      <c r="D59" s="2">
        <f t="shared" si="7"/>
        <v>9.996103946834006</v>
      </c>
      <c r="E59" s="10">
        <f t="shared" si="7"/>
        <v>9.175556796241914</v>
      </c>
      <c r="F59" s="10">
        <f t="shared" si="7"/>
        <v>16.664388903811226</v>
      </c>
      <c r="G59" s="10">
        <f t="shared" si="7"/>
        <v>17.99337779746912</v>
      </c>
      <c r="H59" s="10">
        <f t="shared" si="7"/>
        <v>34.51297514806475</v>
      </c>
      <c r="I59" s="10">
        <f t="shared" si="7"/>
        <v>21.67568901096016</v>
      </c>
      <c r="J59" s="10">
        <f t="shared" si="7"/>
        <v>22.653671337398862</v>
      </c>
      <c r="K59" s="10">
        <f t="shared" si="7"/>
        <v>21.434438655195265</v>
      </c>
      <c r="L59" s="10">
        <f t="shared" si="7"/>
        <v>24.796025627353497</v>
      </c>
      <c r="M59" s="10">
        <f t="shared" si="7"/>
        <v>22.959545961865842</v>
      </c>
      <c r="N59" s="10">
        <f t="shared" si="7"/>
        <v>25.127263683727335</v>
      </c>
      <c r="O59" s="10">
        <f t="shared" si="7"/>
        <v>18.12182629523744</v>
      </c>
      <c r="P59" s="10">
        <f t="shared" si="7"/>
        <v>93.45280522156472</v>
      </c>
      <c r="Q59" s="10">
        <f t="shared" si="7"/>
        <v>44.22284991127838</v>
      </c>
      <c r="R59" s="10">
        <f t="shared" si="7"/>
        <v>29.951365820507718</v>
      </c>
      <c r="S59" s="10">
        <f t="shared" si="7"/>
        <v>22.993972204091037</v>
      </c>
      <c r="T59" s="10">
        <f t="shared" si="7"/>
        <v>32.33092232704337</v>
      </c>
      <c r="U59" s="10">
        <f t="shared" si="7"/>
        <v>28.232555886408793</v>
      </c>
      <c r="V59" s="10">
        <f t="shared" si="7"/>
        <v>28.78767431998576</v>
      </c>
      <c r="W59" s="10">
        <f t="shared" si="7"/>
        <v>9.175556789114198</v>
      </c>
      <c r="X59" s="10">
        <f t="shared" si="7"/>
        <v>1998.5920397459913</v>
      </c>
      <c r="Y59" s="10">
        <f t="shared" si="7"/>
        <v>21687</v>
      </c>
      <c r="Z59" s="11">
        <f t="shared" si="7"/>
        <v>9.175556796241914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1.829896177447465</v>
      </c>
      <c r="C61" s="12">
        <f t="shared" si="7"/>
        <v>42.40994453192946</v>
      </c>
      <c r="D61" s="3">
        <f t="shared" si="7"/>
        <v>11.383386737297085</v>
      </c>
      <c r="E61" s="13">
        <f t="shared" si="7"/>
        <v>14.88612201540714</v>
      </c>
      <c r="F61" s="13">
        <f t="shared" si="7"/>
        <v>2.89247333088621</v>
      </c>
      <c r="G61" s="13">
        <f t="shared" si="7"/>
        <v>2.554672063338357</v>
      </c>
      <c r="H61" s="13">
        <f t="shared" si="7"/>
        <v>3.191130303453456</v>
      </c>
      <c r="I61" s="13">
        <f t="shared" si="7"/>
        <v>2.87088566210525</v>
      </c>
      <c r="J61" s="13">
        <f t="shared" si="7"/>
        <v>3.595788998516209</v>
      </c>
      <c r="K61" s="13">
        <f t="shared" si="7"/>
        <v>3.4508234119321157</v>
      </c>
      <c r="L61" s="13">
        <f t="shared" si="7"/>
        <v>3.7719553698036736</v>
      </c>
      <c r="M61" s="13">
        <f t="shared" si="7"/>
        <v>3.6019252905768018</v>
      </c>
      <c r="N61" s="13">
        <f t="shared" si="7"/>
        <v>5.67247409816933</v>
      </c>
      <c r="O61" s="13">
        <f t="shared" si="7"/>
        <v>5.760465150442491</v>
      </c>
      <c r="P61" s="13">
        <f t="shared" si="7"/>
        <v>5.261545823248139</v>
      </c>
      <c r="Q61" s="13">
        <f t="shared" si="7"/>
        <v>5.552610770420826</v>
      </c>
      <c r="R61" s="13">
        <f t="shared" si="7"/>
        <v>4.943015980287187</v>
      </c>
      <c r="S61" s="13">
        <f t="shared" si="7"/>
        <v>5.221628139182314</v>
      </c>
      <c r="T61" s="13">
        <f t="shared" si="7"/>
        <v>5.671476892394025</v>
      </c>
      <c r="U61" s="13">
        <f t="shared" si="7"/>
        <v>5.281849857161283</v>
      </c>
      <c r="V61" s="13">
        <f t="shared" si="7"/>
        <v>4.286092521790982</v>
      </c>
      <c r="W61" s="13">
        <f t="shared" si="7"/>
        <v>14.886122008977168</v>
      </c>
      <c r="X61" s="13">
        <f t="shared" si="7"/>
        <v>2897.7759956815353</v>
      </c>
      <c r="Y61" s="13">
        <f t="shared" si="7"/>
        <v>19272.972972972973</v>
      </c>
      <c r="Z61" s="14">
        <f t="shared" si="7"/>
        <v>14.88612201540714</v>
      </c>
    </row>
    <row r="62" spans="1:26" ht="12.75">
      <c r="A62" s="38" t="s">
        <v>67</v>
      </c>
      <c r="B62" s="12">
        <f t="shared" si="7"/>
        <v>4.11168266717663</v>
      </c>
      <c r="C62" s="12">
        <f t="shared" si="7"/>
        <v>25.04447208460836</v>
      </c>
      <c r="D62" s="3">
        <f t="shared" si="7"/>
        <v>11.670192287855501</v>
      </c>
      <c r="E62" s="13">
        <f t="shared" si="7"/>
        <v>15.85722317874513</v>
      </c>
      <c r="F62" s="13">
        <f t="shared" si="7"/>
        <v>5.209988889131382</v>
      </c>
      <c r="G62" s="13">
        <f t="shared" si="7"/>
        <v>4.537988993225383</v>
      </c>
      <c r="H62" s="13">
        <f t="shared" si="7"/>
        <v>6.145015092604405</v>
      </c>
      <c r="I62" s="13">
        <f t="shared" si="7"/>
        <v>5.29452259751334</v>
      </c>
      <c r="J62" s="13">
        <f t="shared" si="7"/>
        <v>5.856391655000047</v>
      </c>
      <c r="K62" s="13">
        <f t="shared" si="7"/>
        <v>5.1851878440143135</v>
      </c>
      <c r="L62" s="13">
        <f t="shared" si="7"/>
        <v>9.767706194444866</v>
      </c>
      <c r="M62" s="13">
        <f t="shared" si="7"/>
        <v>6.984463301936383</v>
      </c>
      <c r="N62" s="13">
        <f t="shared" si="7"/>
        <v>8.389077578602919</v>
      </c>
      <c r="O62" s="13">
        <f t="shared" si="7"/>
        <v>6.900706056813729</v>
      </c>
      <c r="P62" s="13">
        <f t="shared" si="7"/>
        <v>7.998356660963982</v>
      </c>
      <c r="Q62" s="13">
        <f t="shared" si="7"/>
        <v>7.756437936689017</v>
      </c>
      <c r="R62" s="13">
        <f t="shared" si="7"/>
        <v>5.232549766061011</v>
      </c>
      <c r="S62" s="13">
        <f t="shared" si="7"/>
        <v>6.616142254194997</v>
      </c>
      <c r="T62" s="13">
        <f t="shared" si="7"/>
        <v>10.913885669357308</v>
      </c>
      <c r="U62" s="13">
        <f t="shared" si="7"/>
        <v>7.171474272705705</v>
      </c>
      <c r="V62" s="13">
        <f t="shared" si="7"/>
        <v>6.878165747198345</v>
      </c>
      <c r="W62" s="13">
        <f t="shared" si="7"/>
        <v>15.857223151364206</v>
      </c>
      <c r="X62" s="13">
        <f t="shared" si="7"/>
        <v>-278.3062095458906</v>
      </c>
      <c r="Y62" s="13">
        <f t="shared" si="7"/>
        <v>-1754.2857142857144</v>
      </c>
      <c r="Z62" s="14">
        <f t="shared" si="7"/>
        <v>15.85722317874513</v>
      </c>
    </row>
    <row r="63" spans="1:26" ht="12.75">
      <c r="A63" s="38" t="s">
        <v>68</v>
      </c>
      <c r="B63" s="12">
        <f t="shared" si="7"/>
        <v>2.8980127087748926</v>
      </c>
      <c r="C63" s="12">
        <f t="shared" si="7"/>
        <v>27.674762136747717</v>
      </c>
      <c r="D63" s="3">
        <f t="shared" si="7"/>
        <v>11.818389406809244</v>
      </c>
      <c r="E63" s="13">
        <f t="shared" si="7"/>
        <v>15.62621264218114</v>
      </c>
      <c r="F63" s="13">
        <f t="shared" si="7"/>
        <v>2.204811540608792</v>
      </c>
      <c r="G63" s="13">
        <f t="shared" si="7"/>
        <v>3.5907774192658612</v>
      </c>
      <c r="H63" s="13">
        <f t="shared" si="7"/>
        <v>4.177435051416187</v>
      </c>
      <c r="I63" s="13">
        <f t="shared" si="7"/>
        <v>3.2151160014078446</v>
      </c>
      <c r="J63" s="13">
        <f t="shared" si="7"/>
        <v>5.459925751444236</v>
      </c>
      <c r="K63" s="13">
        <f t="shared" si="7"/>
        <v>4.265875869462894</v>
      </c>
      <c r="L63" s="13">
        <f t="shared" si="7"/>
        <v>4.274957745879472</v>
      </c>
      <c r="M63" s="13">
        <f t="shared" si="7"/>
        <v>4.63678335880759</v>
      </c>
      <c r="N63" s="13">
        <f t="shared" si="7"/>
        <v>7.119314850209133</v>
      </c>
      <c r="O63" s="13">
        <f t="shared" si="7"/>
        <v>5.759870780637651</v>
      </c>
      <c r="P63" s="13">
        <f t="shared" si="7"/>
        <v>5.693808987048986</v>
      </c>
      <c r="Q63" s="13">
        <f t="shared" si="7"/>
        <v>6.17429960470427</v>
      </c>
      <c r="R63" s="13">
        <f t="shared" si="7"/>
        <v>3.8755321483646443</v>
      </c>
      <c r="S63" s="13">
        <f t="shared" si="7"/>
        <v>4.592980441402247</v>
      </c>
      <c r="T63" s="13">
        <f t="shared" si="7"/>
        <v>6.695536029528196</v>
      </c>
      <c r="U63" s="13">
        <f t="shared" si="7"/>
        <v>4.877756493820289</v>
      </c>
      <c r="V63" s="13">
        <f t="shared" si="7"/>
        <v>4.741793831754137</v>
      </c>
      <c r="W63" s="13">
        <f t="shared" si="7"/>
        <v>15.626212635907102</v>
      </c>
      <c r="X63" s="13">
        <f t="shared" si="7"/>
        <v>-439.7947544982826</v>
      </c>
      <c r="Y63" s="13">
        <f t="shared" si="7"/>
        <v>-2812.6530612244896</v>
      </c>
      <c r="Z63" s="14">
        <f t="shared" si="7"/>
        <v>15.62621264218114</v>
      </c>
    </row>
    <row r="64" spans="1:26" ht="12.75">
      <c r="A64" s="38" t="s">
        <v>69</v>
      </c>
      <c r="B64" s="12">
        <f t="shared" si="7"/>
        <v>4.135789030342616</v>
      </c>
      <c r="C64" s="12">
        <f t="shared" si="7"/>
        <v>29.358462303548254</v>
      </c>
      <c r="D64" s="3">
        <f t="shared" si="7"/>
        <v>10.186609782818397</v>
      </c>
      <c r="E64" s="13">
        <f t="shared" si="7"/>
        <v>17.391555174507598</v>
      </c>
      <c r="F64" s="13">
        <f t="shared" si="7"/>
        <v>3.032694823742617</v>
      </c>
      <c r="G64" s="13">
        <f t="shared" si="7"/>
        <v>4.20755995612022</v>
      </c>
      <c r="H64" s="13">
        <f t="shared" si="7"/>
        <v>4.692896287275923</v>
      </c>
      <c r="I64" s="13">
        <f t="shared" si="7"/>
        <v>3.873258536736198</v>
      </c>
      <c r="J64" s="13">
        <f t="shared" si="7"/>
        <v>5.514217393644495</v>
      </c>
      <c r="K64" s="13">
        <f t="shared" si="7"/>
        <v>5.226365255333034</v>
      </c>
      <c r="L64" s="13">
        <f t="shared" si="7"/>
        <v>5.525178737041536</v>
      </c>
      <c r="M64" s="13">
        <f t="shared" si="7"/>
        <v>5.42249259999875</v>
      </c>
      <c r="N64" s="13">
        <f t="shared" si="7"/>
        <v>7.333432480683044</v>
      </c>
      <c r="O64" s="13">
        <f t="shared" si="7"/>
        <v>6.782200101395354</v>
      </c>
      <c r="P64" s="13">
        <f t="shared" si="7"/>
        <v>6.7255835903912</v>
      </c>
      <c r="Q64" s="13">
        <f t="shared" si="7"/>
        <v>6.949512154859722</v>
      </c>
      <c r="R64" s="13">
        <f t="shared" si="7"/>
        <v>5.220476875570033</v>
      </c>
      <c r="S64" s="13">
        <f t="shared" si="7"/>
        <v>5.857241216684769</v>
      </c>
      <c r="T64" s="13">
        <f t="shared" si="7"/>
        <v>6.869952987847343</v>
      </c>
      <c r="U64" s="13">
        <f t="shared" si="7"/>
        <v>5.995191265180255</v>
      </c>
      <c r="V64" s="13">
        <f t="shared" si="7"/>
        <v>5.519189252034038</v>
      </c>
      <c r="W64" s="13">
        <f t="shared" si="7"/>
        <v>17.39155523277344</v>
      </c>
      <c r="X64" s="13">
        <f t="shared" si="7"/>
        <v>-937.9976916970165</v>
      </c>
      <c r="Y64" s="13">
        <f t="shared" si="7"/>
        <v>-5386.507936507936</v>
      </c>
      <c r="Z64" s="14">
        <f t="shared" si="7"/>
        <v>17.391555174507598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1.0428015817278178</v>
      </c>
      <c r="C66" s="15">
        <f t="shared" si="7"/>
        <v>33.32028426477822</v>
      </c>
      <c r="D66" s="4">
        <f t="shared" si="7"/>
        <v>22.834746145536617</v>
      </c>
      <c r="E66" s="16">
        <f t="shared" si="7"/>
        <v>19.203735940416987</v>
      </c>
      <c r="F66" s="16">
        <f t="shared" si="7"/>
        <v>1.266563779637791</v>
      </c>
      <c r="G66" s="16">
        <f t="shared" si="7"/>
        <v>1.438587589092427</v>
      </c>
      <c r="H66" s="16">
        <f t="shared" si="7"/>
        <v>0.8013705406192303</v>
      </c>
      <c r="I66" s="16">
        <f t="shared" si="7"/>
        <v>1.1648048877165864</v>
      </c>
      <c r="J66" s="16">
        <f t="shared" si="7"/>
        <v>1.0586531574101565</v>
      </c>
      <c r="K66" s="16">
        <f t="shared" si="7"/>
        <v>0.6983611899110114</v>
      </c>
      <c r="L66" s="16">
        <f t="shared" si="7"/>
        <v>0.7823644719927444</v>
      </c>
      <c r="M66" s="16">
        <f t="shared" si="7"/>
        <v>0.8473181015886968</v>
      </c>
      <c r="N66" s="16">
        <f t="shared" si="7"/>
        <v>1.3379528653732125</v>
      </c>
      <c r="O66" s="16">
        <f t="shared" si="7"/>
        <v>1.5696584538241205</v>
      </c>
      <c r="P66" s="16">
        <f t="shared" si="7"/>
        <v>1.1544389376780948</v>
      </c>
      <c r="Q66" s="16">
        <f t="shared" si="7"/>
        <v>1.3509212755786828</v>
      </c>
      <c r="R66" s="16">
        <f t="shared" si="7"/>
        <v>1.1481417485324081</v>
      </c>
      <c r="S66" s="16">
        <f t="shared" si="7"/>
        <v>1.262326262266356</v>
      </c>
      <c r="T66" s="16">
        <f t="shared" si="7"/>
        <v>1.6432519520122268</v>
      </c>
      <c r="U66" s="16">
        <f t="shared" si="7"/>
        <v>1.3195324287351418</v>
      </c>
      <c r="V66" s="16">
        <f t="shared" si="7"/>
        <v>1.1750891228593496</v>
      </c>
      <c r="W66" s="16">
        <f t="shared" si="7"/>
        <v>19.203736141793215</v>
      </c>
      <c r="X66" s="16">
        <f t="shared" si="7"/>
        <v>416.332980055029</v>
      </c>
      <c r="Y66" s="16">
        <f t="shared" si="7"/>
        <v>2169.3548387096776</v>
      </c>
      <c r="Z66" s="17">
        <f t="shared" si="7"/>
        <v>19.203735940416987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12023734720</v>
      </c>
      <c r="C68" s="18">
        <v>145106781</v>
      </c>
      <c r="D68" s="19">
        <v>12879054228</v>
      </c>
      <c r="E68" s="20">
        <v>12873064526</v>
      </c>
      <c r="F68" s="20">
        <v>1732321105</v>
      </c>
      <c r="G68" s="20">
        <v>1106376914</v>
      </c>
      <c r="H68" s="20">
        <v>993606041</v>
      </c>
      <c r="I68" s="20">
        <v>3832304060</v>
      </c>
      <c r="J68" s="20">
        <v>1040153406</v>
      </c>
      <c r="K68" s="20">
        <v>1016647282</v>
      </c>
      <c r="L68" s="20">
        <v>1017518879</v>
      </c>
      <c r="M68" s="20">
        <v>3074319567</v>
      </c>
      <c r="N68" s="20">
        <v>1076713686</v>
      </c>
      <c r="O68" s="20">
        <v>1007877501</v>
      </c>
      <c r="P68" s="20">
        <v>952003982</v>
      </c>
      <c r="Q68" s="20">
        <v>3036595169</v>
      </c>
      <c r="R68" s="20">
        <v>1030377412</v>
      </c>
      <c r="S68" s="20">
        <v>1079691333</v>
      </c>
      <c r="T68" s="20">
        <v>947946096</v>
      </c>
      <c r="U68" s="20">
        <v>3058014841</v>
      </c>
      <c r="V68" s="20">
        <v>13001233637</v>
      </c>
      <c r="W68" s="20">
        <v>12873064536</v>
      </c>
      <c r="X68" s="20">
        <v>128169101</v>
      </c>
      <c r="Y68" s="19">
        <v>1</v>
      </c>
      <c r="Z68" s="22">
        <v>12873064526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18585353595</v>
      </c>
      <c r="C70" s="18">
        <v>390908856</v>
      </c>
      <c r="D70" s="19">
        <v>20521553514</v>
      </c>
      <c r="E70" s="20">
        <v>20836026151</v>
      </c>
      <c r="F70" s="20">
        <v>1806354736</v>
      </c>
      <c r="G70" s="20">
        <v>1961692059</v>
      </c>
      <c r="H70" s="20">
        <v>1815233240</v>
      </c>
      <c r="I70" s="20">
        <v>5583280035</v>
      </c>
      <c r="J70" s="20">
        <v>1804037835</v>
      </c>
      <c r="K70" s="20">
        <v>1731191454</v>
      </c>
      <c r="L70" s="20">
        <v>1603577351</v>
      </c>
      <c r="M70" s="20">
        <v>5138806640</v>
      </c>
      <c r="N70" s="20">
        <v>1805466208</v>
      </c>
      <c r="O70" s="20">
        <v>1577438551</v>
      </c>
      <c r="P70" s="20">
        <v>1869983676</v>
      </c>
      <c r="Q70" s="20">
        <v>5252888435</v>
      </c>
      <c r="R70" s="20">
        <v>1565241895</v>
      </c>
      <c r="S70" s="20">
        <v>1609516108</v>
      </c>
      <c r="T70" s="20">
        <v>1609962215</v>
      </c>
      <c r="U70" s="20">
        <v>4784720218</v>
      </c>
      <c r="V70" s="20">
        <v>20759695328</v>
      </c>
      <c r="W70" s="20">
        <v>20836026160</v>
      </c>
      <c r="X70" s="20">
        <v>-76330832</v>
      </c>
      <c r="Y70" s="19">
        <v>-0.37</v>
      </c>
      <c r="Z70" s="22">
        <v>20836026151</v>
      </c>
    </row>
    <row r="71" spans="1:26" ht="12.75" hidden="1">
      <c r="A71" s="38" t="s">
        <v>67</v>
      </c>
      <c r="B71" s="18">
        <v>4594455854</v>
      </c>
      <c r="C71" s="18">
        <v>87172662</v>
      </c>
      <c r="D71" s="19">
        <v>4988007992</v>
      </c>
      <c r="E71" s="20">
        <v>4633071350</v>
      </c>
      <c r="F71" s="20">
        <v>332426755</v>
      </c>
      <c r="G71" s="20">
        <v>364654873</v>
      </c>
      <c r="H71" s="20">
        <v>357410481</v>
      </c>
      <c r="I71" s="20">
        <v>1054492109</v>
      </c>
      <c r="J71" s="20">
        <v>360136467</v>
      </c>
      <c r="K71" s="20">
        <v>391706812</v>
      </c>
      <c r="L71" s="20">
        <v>399191962</v>
      </c>
      <c r="M71" s="20">
        <v>1151035241</v>
      </c>
      <c r="N71" s="20">
        <v>449728336</v>
      </c>
      <c r="O71" s="20">
        <v>458782344</v>
      </c>
      <c r="P71" s="20">
        <v>446756259</v>
      </c>
      <c r="Q71" s="20">
        <v>1355266939</v>
      </c>
      <c r="R71" s="20">
        <v>482906463</v>
      </c>
      <c r="S71" s="20">
        <v>422376015</v>
      </c>
      <c r="T71" s="20">
        <v>312867287</v>
      </c>
      <c r="U71" s="20">
        <v>1218149765</v>
      </c>
      <c r="V71" s="20">
        <v>4778944054</v>
      </c>
      <c r="W71" s="20">
        <v>4633071358</v>
      </c>
      <c r="X71" s="20">
        <v>145872696</v>
      </c>
      <c r="Y71" s="19">
        <v>3.15</v>
      </c>
      <c r="Z71" s="22">
        <v>4633071350</v>
      </c>
    </row>
    <row r="72" spans="1:26" ht="12.75" hidden="1">
      <c r="A72" s="38" t="s">
        <v>68</v>
      </c>
      <c r="B72" s="18">
        <v>2438026817</v>
      </c>
      <c r="C72" s="18">
        <v>73481506</v>
      </c>
      <c r="D72" s="19">
        <v>2598289999</v>
      </c>
      <c r="E72" s="20">
        <v>2490615160</v>
      </c>
      <c r="F72" s="20">
        <v>256048052</v>
      </c>
      <c r="G72" s="20">
        <v>202806834</v>
      </c>
      <c r="H72" s="20">
        <v>189645821</v>
      </c>
      <c r="I72" s="20">
        <v>648500707</v>
      </c>
      <c r="J72" s="20">
        <v>184767769</v>
      </c>
      <c r="K72" s="20">
        <v>214155200</v>
      </c>
      <c r="L72" s="20">
        <v>200810593</v>
      </c>
      <c r="M72" s="20">
        <v>599733562</v>
      </c>
      <c r="N72" s="20">
        <v>216959389</v>
      </c>
      <c r="O72" s="20">
        <v>231554153</v>
      </c>
      <c r="P72" s="20">
        <v>226991352</v>
      </c>
      <c r="Q72" s="20">
        <v>675504894</v>
      </c>
      <c r="R72" s="20">
        <v>237498146</v>
      </c>
      <c r="S72" s="20">
        <v>224280598</v>
      </c>
      <c r="T72" s="20">
        <v>166079638</v>
      </c>
      <c r="U72" s="20">
        <v>627858382</v>
      </c>
      <c r="V72" s="20">
        <v>2551597545</v>
      </c>
      <c r="W72" s="20">
        <v>2490615161</v>
      </c>
      <c r="X72" s="20">
        <v>60982384</v>
      </c>
      <c r="Y72" s="19">
        <v>2.45</v>
      </c>
      <c r="Z72" s="22">
        <v>2490615160</v>
      </c>
    </row>
    <row r="73" spans="1:26" ht="12.75" hidden="1">
      <c r="A73" s="38" t="s">
        <v>69</v>
      </c>
      <c r="B73" s="18">
        <v>1834664666</v>
      </c>
      <c r="C73" s="18">
        <v>40047748</v>
      </c>
      <c r="D73" s="19">
        <v>2158916290</v>
      </c>
      <c r="E73" s="20">
        <v>2089403957</v>
      </c>
      <c r="F73" s="20">
        <v>233979362</v>
      </c>
      <c r="G73" s="20">
        <v>168644418</v>
      </c>
      <c r="H73" s="20">
        <v>171168901</v>
      </c>
      <c r="I73" s="20">
        <v>573792681</v>
      </c>
      <c r="J73" s="20">
        <v>170223394</v>
      </c>
      <c r="K73" s="20">
        <v>168375354</v>
      </c>
      <c r="L73" s="20">
        <v>169539004</v>
      </c>
      <c r="M73" s="20">
        <v>508137752</v>
      </c>
      <c r="N73" s="20">
        <v>177325298</v>
      </c>
      <c r="O73" s="20">
        <v>174591826</v>
      </c>
      <c r="P73" s="20">
        <v>173570841</v>
      </c>
      <c r="Q73" s="20">
        <v>525487965</v>
      </c>
      <c r="R73" s="20">
        <v>163677959</v>
      </c>
      <c r="S73" s="20">
        <v>172446048</v>
      </c>
      <c r="T73" s="20">
        <v>172152721</v>
      </c>
      <c r="U73" s="20">
        <v>508276728</v>
      </c>
      <c r="V73" s="20">
        <v>2115695126</v>
      </c>
      <c r="W73" s="20">
        <v>2089403950</v>
      </c>
      <c r="X73" s="20">
        <v>26291176</v>
      </c>
      <c r="Y73" s="19">
        <v>1.26</v>
      </c>
      <c r="Z73" s="22">
        <v>2089403957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498766217</v>
      </c>
      <c r="C75" s="27">
        <v>8133403</v>
      </c>
      <c r="D75" s="28">
        <v>537009447</v>
      </c>
      <c r="E75" s="29">
        <v>572174864</v>
      </c>
      <c r="F75" s="29">
        <v>41601616</v>
      </c>
      <c r="G75" s="29">
        <v>50447189</v>
      </c>
      <c r="H75" s="29">
        <v>49651064</v>
      </c>
      <c r="I75" s="29">
        <v>141699869</v>
      </c>
      <c r="J75" s="29">
        <v>42953067</v>
      </c>
      <c r="K75" s="29">
        <v>40233765</v>
      </c>
      <c r="L75" s="29">
        <v>47486052</v>
      </c>
      <c r="M75" s="29">
        <v>130672884</v>
      </c>
      <c r="N75" s="29">
        <v>49039022</v>
      </c>
      <c r="O75" s="29">
        <v>47261428</v>
      </c>
      <c r="P75" s="29">
        <v>49377839</v>
      </c>
      <c r="Q75" s="29">
        <v>145678289</v>
      </c>
      <c r="R75" s="29">
        <v>48886037</v>
      </c>
      <c r="S75" s="29">
        <v>46322335</v>
      </c>
      <c r="T75" s="29">
        <v>34068178</v>
      </c>
      <c r="U75" s="29">
        <v>129276550</v>
      </c>
      <c r="V75" s="29">
        <v>547327592</v>
      </c>
      <c r="W75" s="29">
        <v>572174858</v>
      </c>
      <c r="X75" s="29">
        <v>-24847266</v>
      </c>
      <c r="Y75" s="28">
        <v>-4.34</v>
      </c>
      <c r="Z75" s="30">
        <v>572174864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3597652388</v>
      </c>
      <c r="C77" s="18">
        <v>36284225</v>
      </c>
      <c r="D77" s="19">
        <v>1287403648</v>
      </c>
      <c r="E77" s="20">
        <v>1181175347</v>
      </c>
      <c r="F77" s="20">
        <v>288680726</v>
      </c>
      <c r="G77" s="20">
        <v>199074578</v>
      </c>
      <c r="H77" s="20">
        <v>342923006</v>
      </c>
      <c r="I77" s="20">
        <v>830678310</v>
      </c>
      <c r="J77" s="20">
        <v>235632934</v>
      </c>
      <c r="K77" s="20">
        <v>217912638</v>
      </c>
      <c r="L77" s="20">
        <v>252304242</v>
      </c>
      <c r="M77" s="20">
        <v>705849814</v>
      </c>
      <c r="N77" s="20">
        <v>270548687</v>
      </c>
      <c r="O77" s="20">
        <v>182645810</v>
      </c>
      <c r="P77" s="20">
        <v>889674427</v>
      </c>
      <c r="Q77" s="20">
        <v>1342868924</v>
      </c>
      <c r="R77" s="20">
        <v>308612108</v>
      </c>
      <c r="S77" s="20">
        <v>248263925</v>
      </c>
      <c r="T77" s="20">
        <v>306479716</v>
      </c>
      <c r="U77" s="20">
        <v>863355749</v>
      </c>
      <c r="V77" s="20">
        <v>3742752797</v>
      </c>
      <c r="W77" s="20">
        <v>1181175347</v>
      </c>
      <c r="X77" s="20">
        <v>2561577450</v>
      </c>
      <c r="Y77" s="19">
        <v>216.87</v>
      </c>
      <c r="Z77" s="22">
        <v>1181175347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340092675</v>
      </c>
      <c r="C79" s="18">
        <v>165784229</v>
      </c>
      <c r="D79" s="19">
        <v>2336047801</v>
      </c>
      <c r="E79" s="20">
        <v>3101676276</v>
      </c>
      <c r="F79" s="20">
        <v>52248329</v>
      </c>
      <c r="G79" s="20">
        <v>50114799</v>
      </c>
      <c r="H79" s="20">
        <v>57926458</v>
      </c>
      <c r="I79" s="20">
        <v>160289586</v>
      </c>
      <c r="J79" s="20">
        <v>64869394</v>
      </c>
      <c r="K79" s="20">
        <v>59740360</v>
      </c>
      <c r="L79" s="20">
        <v>60486222</v>
      </c>
      <c r="M79" s="20">
        <v>185095976</v>
      </c>
      <c r="N79" s="20">
        <v>102414603</v>
      </c>
      <c r="O79" s="20">
        <v>90867798</v>
      </c>
      <c r="P79" s="20">
        <v>98390048</v>
      </c>
      <c r="Q79" s="20">
        <v>291672449</v>
      </c>
      <c r="R79" s="20">
        <v>77370157</v>
      </c>
      <c r="S79" s="20">
        <v>84042946</v>
      </c>
      <c r="T79" s="20">
        <v>91308635</v>
      </c>
      <c r="U79" s="20">
        <v>252721738</v>
      </c>
      <c r="V79" s="20">
        <v>889779749</v>
      </c>
      <c r="W79" s="20">
        <v>3101676276</v>
      </c>
      <c r="X79" s="20">
        <v>-2211896527</v>
      </c>
      <c r="Y79" s="19">
        <v>-71.31</v>
      </c>
      <c r="Z79" s="22">
        <v>3101676276</v>
      </c>
    </row>
    <row r="80" spans="1:26" ht="12.75" hidden="1">
      <c r="A80" s="38" t="s">
        <v>67</v>
      </c>
      <c r="B80" s="18">
        <v>188909445</v>
      </c>
      <c r="C80" s="18">
        <v>21831933</v>
      </c>
      <c r="D80" s="19">
        <v>582110124</v>
      </c>
      <c r="E80" s="20">
        <v>734676464</v>
      </c>
      <c r="F80" s="20">
        <v>17319397</v>
      </c>
      <c r="G80" s="20">
        <v>16547998</v>
      </c>
      <c r="H80" s="20">
        <v>21962928</v>
      </c>
      <c r="I80" s="20">
        <v>55830323</v>
      </c>
      <c r="J80" s="20">
        <v>21091002</v>
      </c>
      <c r="K80" s="20">
        <v>20310734</v>
      </c>
      <c r="L80" s="20">
        <v>38991898</v>
      </c>
      <c r="M80" s="20">
        <v>80393634</v>
      </c>
      <c r="N80" s="20">
        <v>37728059</v>
      </c>
      <c r="O80" s="20">
        <v>31659221</v>
      </c>
      <c r="P80" s="20">
        <v>35733159</v>
      </c>
      <c r="Q80" s="20">
        <v>105120439</v>
      </c>
      <c r="R80" s="20">
        <v>25268321</v>
      </c>
      <c r="S80" s="20">
        <v>27944998</v>
      </c>
      <c r="T80" s="20">
        <v>34145978</v>
      </c>
      <c r="U80" s="20">
        <v>87359297</v>
      </c>
      <c r="V80" s="20">
        <v>328703693</v>
      </c>
      <c r="W80" s="20">
        <v>734676464</v>
      </c>
      <c r="X80" s="20">
        <v>-405972771</v>
      </c>
      <c r="Y80" s="19">
        <v>-55.26</v>
      </c>
      <c r="Z80" s="22">
        <v>734676464</v>
      </c>
    </row>
    <row r="81" spans="1:26" ht="12.75" hidden="1">
      <c r="A81" s="38" t="s">
        <v>68</v>
      </c>
      <c r="B81" s="18">
        <v>70654327</v>
      </c>
      <c r="C81" s="18">
        <v>20335832</v>
      </c>
      <c r="D81" s="19">
        <v>307076030</v>
      </c>
      <c r="E81" s="20">
        <v>389188821</v>
      </c>
      <c r="F81" s="20">
        <v>5645377</v>
      </c>
      <c r="G81" s="20">
        <v>7282342</v>
      </c>
      <c r="H81" s="20">
        <v>7922331</v>
      </c>
      <c r="I81" s="20">
        <v>20850050</v>
      </c>
      <c r="J81" s="20">
        <v>10088183</v>
      </c>
      <c r="K81" s="20">
        <v>9135595</v>
      </c>
      <c r="L81" s="20">
        <v>8584568</v>
      </c>
      <c r="M81" s="20">
        <v>27808346</v>
      </c>
      <c r="N81" s="20">
        <v>15446022</v>
      </c>
      <c r="O81" s="20">
        <v>13337220</v>
      </c>
      <c r="P81" s="20">
        <v>12924454</v>
      </c>
      <c r="Q81" s="20">
        <v>41707696</v>
      </c>
      <c r="R81" s="20">
        <v>9204317</v>
      </c>
      <c r="S81" s="20">
        <v>10301164</v>
      </c>
      <c r="T81" s="20">
        <v>11119922</v>
      </c>
      <c r="U81" s="20">
        <v>30625403</v>
      </c>
      <c r="V81" s="20">
        <v>120991495</v>
      </c>
      <c r="W81" s="20">
        <v>389188821</v>
      </c>
      <c r="X81" s="20">
        <v>-268197326</v>
      </c>
      <c r="Y81" s="19">
        <v>-68.91</v>
      </c>
      <c r="Z81" s="22">
        <v>389188821</v>
      </c>
    </row>
    <row r="82" spans="1:26" ht="12.75" hidden="1">
      <c r="A82" s="38" t="s">
        <v>69</v>
      </c>
      <c r="B82" s="18">
        <v>75877860</v>
      </c>
      <c r="C82" s="18">
        <v>11757403</v>
      </c>
      <c r="D82" s="19">
        <v>219920378</v>
      </c>
      <c r="E82" s="20">
        <v>363379842</v>
      </c>
      <c r="F82" s="20">
        <v>7095880</v>
      </c>
      <c r="G82" s="20">
        <v>7095815</v>
      </c>
      <c r="H82" s="20">
        <v>8032779</v>
      </c>
      <c r="I82" s="20">
        <v>22224474</v>
      </c>
      <c r="J82" s="20">
        <v>9386488</v>
      </c>
      <c r="K82" s="20">
        <v>8799911</v>
      </c>
      <c r="L82" s="20">
        <v>9367333</v>
      </c>
      <c r="M82" s="20">
        <v>27553732</v>
      </c>
      <c r="N82" s="20">
        <v>13004031</v>
      </c>
      <c r="O82" s="20">
        <v>11841167</v>
      </c>
      <c r="P82" s="20">
        <v>11673652</v>
      </c>
      <c r="Q82" s="20">
        <v>36518850</v>
      </c>
      <c r="R82" s="20">
        <v>8544770</v>
      </c>
      <c r="S82" s="20">
        <v>10100581</v>
      </c>
      <c r="T82" s="20">
        <v>11826811</v>
      </c>
      <c r="U82" s="20">
        <v>30472162</v>
      </c>
      <c r="V82" s="20">
        <v>116769218</v>
      </c>
      <c r="W82" s="20">
        <v>363379842</v>
      </c>
      <c r="X82" s="20">
        <v>-246610624</v>
      </c>
      <c r="Y82" s="19">
        <v>-67.87</v>
      </c>
      <c r="Z82" s="22">
        <v>363379842</v>
      </c>
    </row>
    <row r="83" spans="1:26" ht="12.75" hidden="1">
      <c r="A83" s="38"/>
      <c r="B83" s="18">
        <v>10136319144</v>
      </c>
      <c r="C83" s="18">
        <v>94866839</v>
      </c>
      <c r="D83" s="19">
        <v>4179636915</v>
      </c>
      <c r="E83" s="20">
        <v>5702554913</v>
      </c>
      <c r="F83" s="20">
        <v>1442961500</v>
      </c>
      <c r="G83" s="20">
        <v>20468734</v>
      </c>
      <c r="H83" s="20">
        <v>-112324587</v>
      </c>
      <c r="I83" s="20">
        <v>1442961500</v>
      </c>
      <c r="J83" s="20">
        <v>-94823946</v>
      </c>
      <c r="K83" s="20">
        <v>-92399494</v>
      </c>
      <c r="L83" s="20">
        <v>-2813261</v>
      </c>
      <c r="M83" s="20">
        <v>-94823946</v>
      </c>
      <c r="N83" s="20">
        <v>-121402169</v>
      </c>
      <c r="O83" s="20">
        <v>771829470</v>
      </c>
      <c r="P83" s="20">
        <v>-5157983</v>
      </c>
      <c r="Q83" s="20">
        <v>-121402169</v>
      </c>
      <c r="R83" s="20">
        <v>80095594</v>
      </c>
      <c r="S83" s="20">
        <v>11128901752</v>
      </c>
      <c r="T83" s="20">
        <v>812789652</v>
      </c>
      <c r="U83" s="20">
        <v>80095594</v>
      </c>
      <c r="V83" s="20">
        <v>1442961500</v>
      </c>
      <c r="W83" s="20">
        <v>2074602215</v>
      </c>
      <c r="X83" s="20">
        <v>-631640715</v>
      </c>
      <c r="Y83" s="19">
        <v>-30</v>
      </c>
      <c r="Z83" s="22">
        <v>5702554913</v>
      </c>
    </row>
    <row r="84" spans="1:26" ht="12.75" hidden="1">
      <c r="A84" s="39" t="s">
        <v>70</v>
      </c>
      <c r="B84" s="27">
        <v>5201142</v>
      </c>
      <c r="C84" s="27">
        <v>2710073</v>
      </c>
      <c r="D84" s="28">
        <v>122624744</v>
      </c>
      <c r="E84" s="29">
        <v>109878950</v>
      </c>
      <c r="F84" s="29">
        <v>526911</v>
      </c>
      <c r="G84" s="29">
        <v>725727</v>
      </c>
      <c r="H84" s="29">
        <v>397889</v>
      </c>
      <c r="I84" s="29">
        <v>1650527</v>
      </c>
      <c r="J84" s="29">
        <v>454724</v>
      </c>
      <c r="K84" s="29">
        <v>280977</v>
      </c>
      <c r="L84" s="29">
        <v>371514</v>
      </c>
      <c r="M84" s="29">
        <v>1107215</v>
      </c>
      <c r="N84" s="29">
        <v>656119</v>
      </c>
      <c r="O84" s="29">
        <v>741843</v>
      </c>
      <c r="P84" s="29">
        <v>570037</v>
      </c>
      <c r="Q84" s="29">
        <v>1967999</v>
      </c>
      <c r="R84" s="29">
        <v>561281</v>
      </c>
      <c r="S84" s="29">
        <v>584739</v>
      </c>
      <c r="T84" s="29">
        <v>559826</v>
      </c>
      <c r="U84" s="29">
        <v>1705846</v>
      </c>
      <c r="V84" s="29">
        <v>6431587</v>
      </c>
      <c r="W84" s="29">
        <v>109878950</v>
      </c>
      <c r="X84" s="29">
        <v>-103447363</v>
      </c>
      <c r="Y84" s="28">
        <v>-94.15</v>
      </c>
      <c r="Z84" s="30">
        <v>109878950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271147341</v>
      </c>
      <c r="C5" s="18">
        <v>0</v>
      </c>
      <c r="D5" s="58">
        <v>305349815</v>
      </c>
      <c r="E5" s="59">
        <v>308406236</v>
      </c>
      <c r="F5" s="59">
        <v>57365305</v>
      </c>
      <c r="G5" s="59">
        <v>23648476</v>
      </c>
      <c r="H5" s="59">
        <v>25159912</v>
      </c>
      <c r="I5" s="59">
        <v>106173693</v>
      </c>
      <c r="J5" s="59">
        <v>24699064</v>
      </c>
      <c r="K5" s="59">
        <v>24602495</v>
      </c>
      <c r="L5" s="59">
        <v>25512710</v>
      </c>
      <c r="M5" s="59">
        <v>74814269</v>
      </c>
      <c r="N5" s="59">
        <v>24846296</v>
      </c>
      <c r="O5" s="59">
        <v>25333792</v>
      </c>
      <c r="P5" s="59">
        <v>25105134</v>
      </c>
      <c r="Q5" s="59">
        <v>75285222</v>
      </c>
      <c r="R5" s="59">
        <v>8597119</v>
      </c>
      <c r="S5" s="59">
        <v>25928917</v>
      </c>
      <c r="T5" s="59">
        <v>23674974</v>
      </c>
      <c r="U5" s="59">
        <v>58201010</v>
      </c>
      <c r="V5" s="59">
        <v>314474194</v>
      </c>
      <c r="W5" s="59">
        <v>308406236</v>
      </c>
      <c r="X5" s="59">
        <v>6067958</v>
      </c>
      <c r="Y5" s="60">
        <v>1.97</v>
      </c>
      <c r="Z5" s="61">
        <v>308406236</v>
      </c>
    </row>
    <row r="6" spans="1:26" ht="12.75">
      <c r="A6" s="57" t="s">
        <v>32</v>
      </c>
      <c r="B6" s="18">
        <v>1357189639</v>
      </c>
      <c r="C6" s="18">
        <v>0</v>
      </c>
      <c r="D6" s="58">
        <v>1604963938</v>
      </c>
      <c r="E6" s="59">
        <v>1573516662</v>
      </c>
      <c r="F6" s="59">
        <v>126048535</v>
      </c>
      <c r="G6" s="59">
        <v>147754226</v>
      </c>
      <c r="H6" s="59">
        <v>129094407</v>
      </c>
      <c r="I6" s="59">
        <v>402897168</v>
      </c>
      <c r="J6" s="59">
        <v>128564032</v>
      </c>
      <c r="K6" s="59">
        <v>126197963</v>
      </c>
      <c r="L6" s="59">
        <v>125859786</v>
      </c>
      <c r="M6" s="59">
        <v>380621781</v>
      </c>
      <c r="N6" s="59">
        <v>123256811</v>
      </c>
      <c r="O6" s="59">
        <v>140295292</v>
      </c>
      <c r="P6" s="59">
        <v>140175400</v>
      </c>
      <c r="Q6" s="59">
        <v>403727503</v>
      </c>
      <c r="R6" s="59">
        <v>143095789</v>
      </c>
      <c r="S6" s="59">
        <v>114193089</v>
      </c>
      <c r="T6" s="59">
        <v>124615924</v>
      </c>
      <c r="U6" s="59">
        <v>381904802</v>
      </c>
      <c r="V6" s="59">
        <v>1569151254</v>
      </c>
      <c r="W6" s="59">
        <v>1573516662</v>
      </c>
      <c r="X6" s="59">
        <v>-4365408</v>
      </c>
      <c r="Y6" s="60">
        <v>-0.28</v>
      </c>
      <c r="Z6" s="61">
        <v>1573516662</v>
      </c>
    </row>
    <row r="7" spans="1:26" ht="12.75">
      <c r="A7" s="57" t="s">
        <v>33</v>
      </c>
      <c r="B7" s="18">
        <v>14223574</v>
      </c>
      <c r="C7" s="18">
        <v>0</v>
      </c>
      <c r="D7" s="58">
        <v>12000000</v>
      </c>
      <c r="E7" s="59">
        <v>5761663</v>
      </c>
      <c r="F7" s="59">
        <v>279425</v>
      </c>
      <c r="G7" s="59">
        <v>208154</v>
      </c>
      <c r="H7" s="59">
        <v>693615</v>
      </c>
      <c r="I7" s="59">
        <v>1181194</v>
      </c>
      <c r="J7" s="59">
        <v>388827</v>
      </c>
      <c r="K7" s="59">
        <v>441829</v>
      </c>
      <c r="L7" s="59">
        <v>431245</v>
      </c>
      <c r="M7" s="59">
        <v>1261901</v>
      </c>
      <c r="N7" s="59">
        <v>404732</v>
      </c>
      <c r="O7" s="59">
        <v>685982</v>
      </c>
      <c r="P7" s="59">
        <v>664394</v>
      </c>
      <c r="Q7" s="59">
        <v>1755108</v>
      </c>
      <c r="R7" s="59">
        <v>704919</v>
      </c>
      <c r="S7" s="59">
        <v>642339</v>
      </c>
      <c r="T7" s="59">
        <v>607585</v>
      </c>
      <c r="U7" s="59">
        <v>1954843</v>
      </c>
      <c r="V7" s="59">
        <v>6153046</v>
      </c>
      <c r="W7" s="59">
        <v>5761663</v>
      </c>
      <c r="X7" s="59">
        <v>391383</v>
      </c>
      <c r="Y7" s="60">
        <v>6.79</v>
      </c>
      <c r="Z7" s="61">
        <v>5761663</v>
      </c>
    </row>
    <row r="8" spans="1:26" ht="12.75">
      <c r="A8" s="57" t="s">
        <v>34</v>
      </c>
      <c r="B8" s="18">
        <v>182491502</v>
      </c>
      <c r="C8" s="18">
        <v>0</v>
      </c>
      <c r="D8" s="58">
        <v>250727572</v>
      </c>
      <c r="E8" s="59">
        <v>286116166</v>
      </c>
      <c r="F8" s="59">
        <v>0</v>
      </c>
      <c r="G8" s="59">
        <v>62750000</v>
      </c>
      <c r="H8" s="59">
        <v>0</v>
      </c>
      <c r="I8" s="59">
        <v>62750000</v>
      </c>
      <c r="J8" s="59">
        <v>3767409</v>
      </c>
      <c r="K8" s="59">
        <v>2454641</v>
      </c>
      <c r="L8" s="59">
        <v>16236757</v>
      </c>
      <c r="M8" s="59">
        <v>22458807</v>
      </c>
      <c r="N8" s="59">
        <v>41853288</v>
      </c>
      <c r="O8" s="59">
        <v>28514470</v>
      </c>
      <c r="P8" s="59">
        <v>0</v>
      </c>
      <c r="Q8" s="59">
        <v>70367758</v>
      </c>
      <c r="R8" s="59">
        <v>39019138</v>
      </c>
      <c r="S8" s="59">
        <v>2190878</v>
      </c>
      <c r="T8" s="59">
        <v>407524</v>
      </c>
      <c r="U8" s="59">
        <v>41617540</v>
      </c>
      <c r="V8" s="59">
        <v>197194105</v>
      </c>
      <c r="W8" s="59">
        <v>286116166</v>
      </c>
      <c r="X8" s="59">
        <v>-88922061</v>
      </c>
      <c r="Y8" s="60">
        <v>-31.08</v>
      </c>
      <c r="Z8" s="61">
        <v>286116166</v>
      </c>
    </row>
    <row r="9" spans="1:26" ht="12.75">
      <c r="A9" s="57" t="s">
        <v>35</v>
      </c>
      <c r="B9" s="18">
        <v>154200314</v>
      </c>
      <c r="C9" s="18">
        <v>0</v>
      </c>
      <c r="D9" s="58">
        <v>158735443</v>
      </c>
      <c r="E9" s="59">
        <v>143876875</v>
      </c>
      <c r="F9" s="59">
        <v>4059906</v>
      </c>
      <c r="G9" s="59">
        <v>4498471</v>
      </c>
      <c r="H9" s="59">
        <v>3048851</v>
      </c>
      <c r="I9" s="59">
        <v>11607228</v>
      </c>
      <c r="J9" s="59">
        <v>4439820</v>
      </c>
      <c r="K9" s="59">
        <v>3701338</v>
      </c>
      <c r="L9" s="59">
        <v>24679512</v>
      </c>
      <c r="M9" s="59">
        <v>32820670</v>
      </c>
      <c r="N9" s="59">
        <v>3985146</v>
      </c>
      <c r="O9" s="59">
        <v>3937636</v>
      </c>
      <c r="P9" s="59">
        <v>3550852</v>
      </c>
      <c r="Q9" s="59">
        <v>11473634</v>
      </c>
      <c r="R9" s="59">
        <v>16370444</v>
      </c>
      <c r="S9" s="59">
        <v>77246</v>
      </c>
      <c r="T9" s="59">
        <v>3839137</v>
      </c>
      <c r="U9" s="59">
        <v>20286827</v>
      </c>
      <c r="V9" s="59">
        <v>76188359</v>
      </c>
      <c r="W9" s="59">
        <v>143876875</v>
      </c>
      <c r="X9" s="59">
        <v>-67688516</v>
      </c>
      <c r="Y9" s="60">
        <v>-47.05</v>
      </c>
      <c r="Z9" s="61">
        <v>143876875</v>
      </c>
    </row>
    <row r="10" spans="1:26" ht="20.25">
      <c r="A10" s="62" t="s">
        <v>112</v>
      </c>
      <c r="B10" s="63">
        <f>SUM(B5:B9)</f>
        <v>1979252370</v>
      </c>
      <c r="C10" s="63">
        <f>SUM(C5:C9)</f>
        <v>0</v>
      </c>
      <c r="D10" s="64">
        <f aca="true" t="shared" si="0" ref="D10:Z10">SUM(D5:D9)</f>
        <v>2331776768</v>
      </c>
      <c r="E10" s="65">
        <f t="shared" si="0"/>
        <v>2317677602</v>
      </c>
      <c r="F10" s="65">
        <f t="shared" si="0"/>
        <v>187753171</v>
      </c>
      <c r="G10" s="65">
        <f t="shared" si="0"/>
        <v>238859327</v>
      </c>
      <c r="H10" s="65">
        <f t="shared" si="0"/>
        <v>157996785</v>
      </c>
      <c r="I10" s="65">
        <f t="shared" si="0"/>
        <v>584609283</v>
      </c>
      <c r="J10" s="65">
        <f t="shared" si="0"/>
        <v>161859152</v>
      </c>
      <c r="K10" s="65">
        <f t="shared" si="0"/>
        <v>157398266</v>
      </c>
      <c r="L10" s="65">
        <f t="shared" si="0"/>
        <v>192720010</v>
      </c>
      <c r="M10" s="65">
        <f t="shared" si="0"/>
        <v>511977428</v>
      </c>
      <c r="N10" s="65">
        <f t="shared" si="0"/>
        <v>194346273</v>
      </c>
      <c r="O10" s="65">
        <f t="shared" si="0"/>
        <v>198767172</v>
      </c>
      <c r="P10" s="65">
        <f t="shared" si="0"/>
        <v>169495780</v>
      </c>
      <c r="Q10" s="65">
        <f t="shared" si="0"/>
        <v>562609225</v>
      </c>
      <c r="R10" s="65">
        <f t="shared" si="0"/>
        <v>207787409</v>
      </c>
      <c r="S10" s="65">
        <f t="shared" si="0"/>
        <v>143032469</v>
      </c>
      <c r="T10" s="65">
        <f t="shared" si="0"/>
        <v>153145144</v>
      </c>
      <c r="U10" s="65">
        <f t="shared" si="0"/>
        <v>503965022</v>
      </c>
      <c r="V10" s="65">
        <f t="shared" si="0"/>
        <v>2163160958</v>
      </c>
      <c r="W10" s="65">
        <f t="shared" si="0"/>
        <v>2317677602</v>
      </c>
      <c r="X10" s="65">
        <f t="shared" si="0"/>
        <v>-154516644</v>
      </c>
      <c r="Y10" s="66">
        <f>+IF(W10&lt;&gt;0,(X10/W10)*100,0)</f>
        <v>-6.666873937370001</v>
      </c>
      <c r="Z10" s="67">
        <f t="shared" si="0"/>
        <v>2317677602</v>
      </c>
    </row>
    <row r="11" spans="1:26" ht="12.75">
      <c r="A11" s="57" t="s">
        <v>36</v>
      </c>
      <c r="B11" s="18">
        <v>669024825</v>
      </c>
      <c r="C11" s="18">
        <v>0</v>
      </c>
      <c r="D11" s="58">
        <v>678529458</v>
      </c>
      <c r="E11" s="59">
        <v>680139263</v>
      </c>
      <c r="F11" s="59">
        <v>48507453</v>
      </c>
      <c r="G11" s="59">
        <v>51233373</v>
      </c>
      <c r="H11" s="59">
        <v>49667303</v>
      </c>
      <c r="I11" s="59">
        <v>149408129</v>
      </c>
      <c r="J11" s="59">
        <v>50448587</v>
      </c>
      <c r="K11" s="59">
        <v>79617283</v>
      </c>
      <c r="L11" s="59">
        <v>52579194</v>
      </c>
      <c r="M11" s="59">
        <v>182645064</v>
      </c>
      <c r="N11" s="59">
        <v>50709903</v>
      </c>
      <c r="O11" s="59">
        <v>51550434</v>
      </c>
      <c r="P11" s="59">
        <v>52286290</v>
      </c>
      <c r="Q11" s="59">
        <v>154546627</v>
      </c>
      <c r="R11" s="59">
        <v>50896835</v>
      </c>
      <c r="S11" s="59">
        <v>48951920</v>
      </c>
      <c r="T11" s="59">
        <v>52413614</v>
      </c>
      <c r="U11" s="59">
        <v>152262369</v>
      </c>
      <c r="V11" s="59">
        <v>638862189</v>
      </c>
      <c r="W11" s="59">
        <v>680139263</v>
      </c>
      <c r="X11" s="59">
        <v>-41277074</v>
      </c>
      <c r="Y11" s="60">
        <v>-6.07</v>
      </c>
      <c r="Z11" s="61">
        <v>680139263</v>
      </c>
    </row>
    <row r="12" spans="1:26" ht="12.75">
      <c r="A12" s="57" t="s">
        <v>37</v>
      </c>
      <c r="B12" s="18">
        <v>29945188</v>
      </c>
      <c r="C12" s="18">
        <v>0</v>
      </c>
      <c r="D12" s="58">
        <v>31709291</v>
      </c>
      <c r="E12" s="59">
        <v>31709291</v>
      </c>
      <c r="F12" s="59">
        <v>2509241</v>
      </c>
      <c r="G12" s="59">
        <v>2512293</v>
      </c>
      <c r="H12" s="59">
        <v>2508585</v>
      </c>
      <c r="I12" s="59">
        <v>7530119</v>
      </c>
      <c r="J12" s="59">
        <v>2508585</v>
      </c>
      <c r="K12" s="59">
        <v>2508584</v>
      </c>
      <c r="L12" s="59">
        <v>2510324</v>
      </c>
      <c r="M12" s="59">
        <v>7527493</v>
      </c>
      <c r="N12" s="59">
        <v>2470529</v>
      </c>
      <c r="O12" s="59">
        <v>2510536</v>
      </c>
      <c r="P12" s="59">
        <v>2458117</v>
      </c>
      <c r="Q12" s="59">
        <v>7439182</v>
      </c>
      <c r="R12" s="59">
        <v>2482035</v>
      </c>
      <c r="S12" s="59">
        <v>2482036</v>
      </c>
      <c r="T12" s="59">
        <v>3566148</v>
      </c>
      <c r="U12" s="59">
        <v>8530219</v>
      </c>
      <c r="V12" s="59">
        <v>31027013</v>
      </c>
      <c r="W12" s="59">
        <v>31709291</v>
      </c>
      <c r="X12" s="59">
        <v>-682278</v>
      </c>
      <c r="Y12" s="60">
        <v>-2.15</v>
      </c>
      <c r="Z12" s="61">
        <v>31709291</v>
      </c>
    </row>
    <row r="13" spans="1:26" ht="12.75">
      <c r="A13" s="57" t="s">
        <v>113</v>
      </c>
      <c r="B13" s="18">
        <v>211631150</v>
      </c>
      <c r="C13" s="18">
        <v>0</v>
      </c>
      <c r="D13" s="58">
        <v>215869778</v>
      </c>
      <c r="E13" s="59">
        <v>215869778</v>
      </c>
      <c r="F13" s="59">
        <v>0</v>
      </c>
      <c r="G13" s="59">
        <v>0</v>
      </c>
      <c r="H13" s="59">
        <v>53467627</v>
      </c>
      <c r="I13" s="59">
        <v>53467627</v>
      </c>
      <c r="J13" s="59">
        <v>0</v>
      </c>
      <c r="K13" s="59">
        <v>0</v>
      </c>
      <c r="L13" s="59">
        <v>53467457</v>
      </c>
      <c r="M13" s="59">
        <v>53467457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106935084</v>
      </c>
      <c r="W13" s="59">
        <v>215869778</v>
      </c>
      <c r="X13" s="59">
        <v>-108934694</v>
      </c>
      <c r="Y13" s="60">
        <v>-50.46</v>
      </c>
      <c r="Z13" s="61">
        <v>215869778</v>
      </c>
    </row>
    <row r="14" spans="1:26" ht="12.75">
      <c r="A14" s="57" t="s">
        <v>38</v>
      </c>
      <c r="B14" s="18">
        <v>158386287</v>
      </c>
      <c r="C14" s="18">
        <v>0</v>
      </c>
      <c r="D14" s="58">
        <v>162758940</v>
      </c>
      <c r="E14" s="59">
        <v>108322595</v>
      </c>
      <c r="F14" s="59">
        <v>0</v>
      </c>
      <c r="G14" s="59">
        <v>27005212</v>
      </c>
      <c r="H14" s="59">
        <v>13502606</v>
      </c>
      <c r="I14" s="59">
        <v>40507818</v>
      </c>
      <c r="J14" s="59">
        <v>13502606</v>
      </c>
      <c r="K14" s="59">
        <v>13502606</v>
      </c>
      <c r="L14" s="59">
        <v>13502606</v>
      </c>
      <c r="M14" s="59">
        <v>40507818</v>
      </c>
      <c r="N14" s="59">
        <v>13502606</v>
      </c>
      <c r="O14" s="59">
        <v>13502606</v>
      </c>
      <c r="P14" s="59">
        <v>0</v>
      </c>
      <c r="Q14" s="59">
        <v>27005212</v>
      </c>
      <c r="R14" s="59">
        <v>0</v>
      </c>
      <c r="S14" s="59">
        <v>370578</v>
      </c>
      <c r="T14" s="59">
        <v>0</v>
      </c>
      <c r="U14" s="59">
        <v>370578</v>
      </c>
      <c r="V14" s="59">
        <v>108391426</v>
      </c>
      <c r="W14" s="59">
        <v>108322595</v>
      </c>
      <c r="X14" s="59">
        <v>68831</v>
      </c>
      <c r="Y14" s="60">
        <v>0.06</v>
      </c>
      <c r="Z14" s="61">
        <v>108322595</v>
      </c>
    </row>
    <row r="15" spans="1:26" ht="12.75">
      <c r="A15" s="57" t="s">
        <v>39</v>
      </c>
      <c r="B15" s="18">
        <v>735449391</v>
      </c>
      <c r="C15" s="18">
        <v>0</v>
      </c>
      <c r="D15" s="58">
        <v>830676130</v>
      </c>
      <c r="E15" s="59">
        <v>836757018</v>
      </c>
      <c r="F15" s="59">
        <v>2176641</v>
      </c>
      <c r="G15" s="59">
        <v>100799335</v>
      </c>
      <c r="H15" s="59">
        <v>94488117</v>
      </c>
      <c r="I15" s="59">
        <v>197464093</v>
      </c>
      <c r="J15" s="59">
        <v>58549318</v>
      </c>
      <c r="K15" s="59">
        <v>57775150</v>
      </c>
      <c r="L15" s="59">
        <v>58180015</v>
      </c>
      <c r="M15" s="59">
        <v>174504483</v>
      </c>
      <c r="N15" s="59">
        <v>55662413</v>
      </c>
      <c r="O15" s="59">
        <v>63228302</v>
      </c>
      <c r="P15" s="59">
        <v>63792857</v>
      </c>
      <c r="Q15" s="59">
        <v>182683572</v>
      </c>
      <c r="R15" s="59">
        <v>61888843</v>
      </c>
      <c r="S15" s="59">
        <v>4648598</v>
      </c>
      <c r="T15" s="59">
        <v>104438793</v>
      </c>
      <c r="U15" s="59">
        <v>170976234</v>
      </c>
      <c r="V15" s="59">
        <v>725628382</v>
      </c>
      <c r="W15" s="59">
        <v>836757018</v>
      </c>
      <c r="X15" s="59">
        <v>-111128636</v>
      </c>
      <c r="Y15" s="60">
        <v>-13.28</v>
      </c>
      <c r="Z15" s="61">
        <v>836757018</v>
      </c>
    </row>
    <row r="16" spans="1:26" ht="12.75">
      <c r="A16" s="57" t="s">
        <v>34</v>
      </c>
      <c r="B16" s="18">
        <v>22541356</v>
      </c>
      <c r="C16" s="18">
        <v>0</v>
      </c>
      <c r="D16" s="58">
        <v>18649823</v>
      </c>
      <c r="E16" s="59">
        <v>20869846</v>
      </c>
      <c r="F16" s="59">
        <v>3900000</v>
      </c>
      <c r="G16" s="59">
        <v>3029859</v>
      </c>
      <c r="H16" s="59">
        <v>1854825</v>
      </c>
      <c r="I16" s="59">
        <v>8784684</v>
      </c>
      <c r="J16" s="59">
        <v>1642018</v>
      </c>
      <c r="K16" s="59">
        <v>1414501</v>
      </c>
      <c r="L16" s="59">
        <v>396502</v>
      </c>
      <c r="M16" s="59">
        <v>3453021</v>
      </c>
      <c r="N16" s="59">
        <v>931129</v>
      </c>
      <c r="O16" s="59">
        <v>385808</v>
      </c>
      <c r="P16" s="59">
        <v>563625</v>
      </c>
      <c r="Q16" s="59">
        <v>1880562</v>
      </c>
      <c r="R16" s="59">
        <v>700100</v>
      </c>
      <c r="S16" s="59">
        <v>58052</v>
      </c>
      <c r="T16" s="59">
        <v>1658296</v>
      </c>
      <c r="U16" s="59">
        <v>2416448</v>
      </c>
      <c r="V16" s="59">
        <v>16534715</v>
      </c>
      <c r="W16" s="59">
        <v>20869846</v>
      </c>
      <c r="X16" s="59">
        <v>-4335131</v>
      </c>
      <c r="Y16" s="60">
        <v>-20.77</v>
      </c>
      <c r="Z16" s="61">
        <v>20869846</v>
      </c>
    </row>
    <row r="17" spans="1:26" ht="12.75">
      <c r="A17" s="57" t="s">
        <v>40</v>
      </c>
      <c r="B17" s="18">
        <v>373130453</v>
      </c>
      <c r="C17" s="18">
        <v>0</v>
      </c>
      <c r="D17" s="58">
        <v>461432738</v>
      </c>
      <c r="E17" s="59">
        <v>510570753</v>
      </c>
      <c r="F17" s="59">
        <v>5487498</v>
      </c>
      <c r="G17" s="59">
        <v>23427016</v>
      </c>
      <c r="H17" s="59">
        <v>31847634</v>
      </c>
      <c r="I17" s="59">
        <v>60762148</v>
      </c>
      <c r="J17" s="59">
        <v>33124351</v>
      </c>
      <c r="K17" s="59">
        <v>27620376</v>
      </c>
      <c r="L17" s="59">
        <v>42329682</v>
      </c>
      <c r="M17" s="59">
        <v>103074409</v>
      </c>
      <c r="N17" s="59">
        <v>19536325</v>
      </c>
      <c r="O17" s="59">
        <v>25178251</v>
      </c>
      <c r="P17" s="59">
        <v>25487576</v>
      </c>
      <c r="Q17" s="59">
        <v>70202152</v>
      </c>
      <c r="R17" s="59">
        <v>13723686</v>
      </c>
      <c r="S17" s="59">
        <v>18926042</v>
      </c>
      <c r="T17" s="59">
        <v>44471114</v>
      </c>
      <c r="U17" s="59">
        <v>77120842</v>
      </c>
      <c r="V17" s="59">
        <v>311159551</v>
      </c>
      <c r="W17" s="59">
        <v>510570753</v>
      </c>
      <c r="X17" s="59">
        <v>-199411202</v>
      </c>
      <c r="Y17" s="60">
        <v>-39.06</v>
      </c>
      <c r="Z17" s="61">
        <v>510570753</v>
      </c>
    </row>
    <row r="18" spans="1:26" ht="12.75">
      <c r="A18" s="68" t="s">
        <v>41</v>
      </c>
      <c r="B18" s="69">
        <f>SUM(B11:B17)</f>
        <v>2200108650</v>
      </c>
      <c r="C18" s="69">
        <f>SUM(C11:C17)</f>
        <v>0</v>
      </c>
      <c r="D18" s="70">
        <f aca="true" t="shared" si="1" ref="D18:Z18">SUM(D11:D17)</f>
        <v>2399626158</v>
      </c>
      <c r="E18" s="71">
        <f t="shared" si="1"/>
        <v>2404238544</v>
      </c>
      <c r="F18" s="71">
        <f t="shared" si="1"/>
        <v>62580833</v>
      </c>
      <c r="G18" s="71">
        <f t="shared" si="1"/>
        <v>208007088</v>
      </c>
      <c r="H18" s="71">
        <f t="shared" si="1"/>
        <v>247336697</v>
      </c>
      <c r="I18" s="71">
        <f t="shared" si="1"/>
        <v>517924618</v>
      </c>
      <c r="J18" s="71">
        <f t="shared" si="1"/>
        <v>159775465</v>
      </c>
      <c r="K18" s="71">
        <f t="shared" si="1"/>
        <v>182438500</v>
      </c>
      <c r="L18" s="71">
        <f t="shared" si="1"/>
        <v>222965780</v>
      </c>
      <c r="M18" s="71">
        <f t="shared" si="1"/>
        <v>565179745</v>
      </c>
      <c r="N18" s="71">
        <f t="shared" si="1"/>
        <v>142812905</v>
      </c>
      <c r="O18" s="71">
        <f t="shared" si="1"/>
        <v>156355937</v>
      </c>
      <c r="P18" s="71">
        <f t="shared" si="1"/>
        <v>144588465</v>
      </c>
      <c r="Q18" s="71">
        <f t="shared" si="1"/>
        <v>443757307</v>
      </c>
      <c r="R18" s="71">
        <f t="shared" si="1"/>
        <v>129691499</v>
      </c>
      <c r="S18" s="71">
        <f t="shared" si="1"/>
        <v>75437226</v>
      </c>
      <c r="T18" s="71">
        <f t="shared" si="1"/>
        <v>206547965</v>
      </c>
      <c r="U18" s="71">
        <f t="shared" si="1"/>
        <v>411676690</v>
      </c>
      <c r="V18" s="71">
        <f t="shared" si="1"/>
        <v>1938538360</v>
      </c>
      <c r="W18" s="71">
        <f t="shared" si="1"/>
        <v>2404238544</v>
      </c>
      <c r="X18" s="71">
        <f t="shared" si="1"/>
        <v>-465700184</v>
      </c>
      <c r="Y18" s="66">
        <f>+IF(W18&lt;&gt;0,(X18/W18)*100,0)</f>
        <v>-19.369965811512255</v>
      </c>
      <c r="Z18" s="72">
        <f t="shared" si="1"/>
        <v>2404238544</v>
      </c>
    </row>
    <row r="19" spans="1:26" ht="12.75">
      <c r="A19" s="68" t="s">
        <v>42</v>
      </c>
      <c r="B19" s="73">
        <f>+B10-B18</f>
        <v>-220856280</v>
      </c>
      <c r="C19" s="73">
        <f>+C10-C18</f>
        <v>0</v>
      </c>
      <c r="D19" s="74">
        <f aca="true" t="shared" si="2" ref="D19:Z19">+D10-D18</f>
        <v>-67849390</v>
      </c>
      <c r="E19" s="75">
        <f t="shared" si="2"/>
        <v>-86560942</v>
      </c>
      <c r="F19" s="75">
        <f t="shared" si="2"/>
        <v>125172338</v>
      </c>
      <c r="G19" s="75">
        <f t="shared" si="2"/>
        <v>30852239</v>
      </c>
      <c r="H19" s="75">
        <f t="shared" si="2"/>
        <v>-89339912</v>
      </c>
      <c r="I19" s="75">
        <f t="shared" si="2"/>
        <v>66684665</v>
      </c>
      <c r="J19" s="75">
        <f t="shared" si="2"/>
        <v>2083687</v>
      </c>
      <c r="K19" s="75">
        <f t="shared" si="2"/>
        <v>-25040234</v>
      </c>
      <c r="L19" s="75">
        <f t="shared" si="2"/>
        <v>-30245770</v>
      </c>
      <c r="M19" s="75">
        <f t="shared" si="2"/>
        <v>-53202317</v>
      </c>
      <c r="N19" s="75">
        <f t="shared" si="2"/>
        <v>51533368</v>
      </c>
      <c r="O19" s="75">
        <f t="shared" si="2"/>
        <v>42411235</v>
      </c>
      <c r="P19" s="75">
        <f t="shared" si="2"/>
        <v>24907315</v>
      </c>
      <c r="Q19" s="75">
        <f t="shared" si="2"/>
        <v>118851918</v>
      </c>
      <c r="R19" s="75">
        <f t="shared" si="2"/>
        <v>78095910</v>
      </c>
      <c r="S19" s="75">
        <f t="shared" si="2"/>
        <v>67595243</v>
      </c>
      <c r="T19" s="75">
        <f t="shared" si="2"/>
        <v>-53402821</v>
      </c>
      <c r="U19" s="75">
        <f t="shared" si="2"/>
        <v>92288332</v>
      </c>
      <c r="V19" s="75">
        <f t="shared" si="2"/>
        <v>224622598</v>
      </c>
      <c r="W19" s="75">
        <f>IF(E10=E18,0,W10-W18)</f>
        <v>-86560942</v>
      </c>
      <c r="X19" s="75">
        <f t="shared" si="2"/>
        <v>311183540</v>
      </c>
      <c r="Y19" s="76">
        <f>+IF(W19&lt;&gt;0,(X19/W19)*100,0)</f>
        <v>-359.4964805258242</v>
      </c>
      <c r="Z19" s="77">
        <f t="shared" si="2"/>
        <v>-86560942</v>
      </c>
    </row>
    <row r="20" spans="1:26" ht="20.25">
      <c r="A20" s="78" t="s">
        <v>43</v>
      </c>
      <c r="B20" s="79">
        <v>140731806</v>
      </c>
      <c r="C20" s="79">
        <v>0</v>
      </c>
      <c r="D20" s="80">
        <v>118270000</v>
      </c>
      <c r="E20" s="81">
        <v>122979916</v>
      </c>
      <c r="F20" s="81">
        <v>0</v>
      </c>
      <c r="G20" s="81">
        <v>0</v>
      </c>
      <c r="H20" s="81">
        <v>0</v>
      </c>
      <c r="I20" s="81">
        <v>0</v>
      </c>
      <c r="J20" s="81">
        <v>9845439</v>
      </c>
      <c r="K20" s="81">
        <v>-269302</v>
      </c>
      <c r="L20" s="81">
        <v>6893145</v>
      </c>
      <c r="M20" s="81">
        <v>16469282</v>
      </c>
      <c r="N20" s="81">
        <v>8949839</v>
      </c>
      <c r="O20" s="81">
        <v>3174447</v>
      </c>
      <c r="P20" s="81">
        <v>0</v>
      </c>
      <c r="Q20" s="81">
        <v>12124286</v>
      </c>
      <c r="R20" s="81">
        <v>26036326</v>
      </c>
      <c r="S20" s="81">
        <v>3024824</v>
      </c>
      <c r="T20" s="81">
        <v>39168185</v>
      </c>
      <c r="U20" s="81">
        <v>68229335</v>
      </c>
      <c r="V20" s="81">
        <v>96822903</v>
      </c>
      <c r="W20" s="81">
        <v>122979916</v>
      </c>
      <c r="X20" s="81">
        <v>-26157013</v>
      </c>
      <c r="Y20" s="82">
        <v>-21.27</v>
      </c>
      <c r="Z20" s="83">
        <v>122979916</v>
      </c>
    </row>
    <row r="21" spans="1:26" ht="41.25">
      <c r="A21" s="84" t="s">
        <v>114</v>
      </c>
      <c r="B21" s="85">
        <v>36331194</v>
      </c>
      <c r="C21" s="85">
        <v>0</v>
      </c>
      <c r="D21" s="86">
        <v>2637968</v>
      </c>
      <c r="E21" s="87">
        <v>37780054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48385</v>
      </c>
      <c r="M21" s="87">
        <v>48385</v>
      </c>
      <c r="N21" s="87">
        <v>0</v>
      </c>
      <c r="O21" s="87">
        <v>736380</v>
      </c>
      <c r="P21" s="87">
        <v>0</v>
      </c>
      <c r="Q21" s="87">
        <v>736380</v>
      </c>
      <c r="R21" s="87">
        <v>-2463</v>
      </c>
      <c r="S21" s="87">
        <v>346872</v>
      </c>
      <c r="T21" s="87">
        <v>160236</v>
      </c>
      <c r="U21" s="87">
        <v>504645</v>
      </c>
      <c r="V21" s="87">
        <v>1289410</v>
      </c>
      <c r="W21" s="87">
        <v>37780054</v>
      </c>
      <c r="X21" s="87">
        <v>-36490644</v>
      </c>
      <c r="Y21" s="88">
        <v>-96.59</v>
      </c>
      <c r="Z21" s="89">
        <v>37780054</v>
      </c>
    </row>
    <row r="22" spans="1:26" ht="12.75">
      <c r="A22" s="90" t="s">
        <v>115</v>
      </c>
      <c r="B22" s="91">
        <f>SUM(B19:B21)</f>
        <v>-43793280</v>
      </c>
      <c r="C22" s="91">
        <f>SUM(C19:C21)</f>
        <v>0</v>
      </c>
      <c r="D22" s="92">
        <f aca="true" t="shared" si="3" ref="D22:Z22">SUM(D19:D21)</f>
        <v>53058578</v>
      </c>
      <c r="E22" s="93">
        <f t="shared" si="3"/>
        <v>74199028</v>
      </c>
      <c r="F22" s="93">
        <f t="shared" si="3"/>
        <v>125172338</v>
      </c>
      <c r="G22" s="93">
        <f t="shared" si="3"/>
        <v>30852239</v>
      </c>
      <c r="H22" s="93">
        <f t="shared" si="3"/>
        <v>-89339912</v>
      </c>
      <c r="I22" s="93">
        <f t="shared" si="3"/>
        <v>66684665</v>
      </c>
      <c r="J22" s="93">
        <f t="shared" si="3"/>
        <v>11929126</v>
      </c>
      <c r="K22" s="93">
        <f t="shared" si="3"/>
        <v>-25309536</v>
      </c>
      <c r="L22" s="93">
        <f t="shared" si="3"/>
        <v>-23304240</v>
      </c>
      <c r="M22" s="93">
        <f t="shared" si="3"/>
        <v>-36684650</v>
      </c>
      <c r="N22" s="93">
        <f t="shared" si="3"/>
        <v>60483207</v>
      </c>
      <c r="O22" s="93">
        <f t="shared" si="3"/>
        <v>46322062</v>
      </c>
      <c r="P22" s="93">
        <f t="shared" si="3"/>
        <v>24907315</v>
      </c>
      <c r="Q22" s="93">
        <f t="shared" si="3"/>
        <v>131712584</v>
      </c>
      <c r="R22" s="93">
        <f t="shared" si="3"/>
        <v>104129773</v>
      </c>
      <c r="S22" s="93">
        <f t="shared" si="3"/>
        <v>70966939</v>
      </c>
      <c r="T22" s="93">
        <f t="shared" si="3"/>
        <v>-14074400</v>
      </c>
      <c r="U22" s="93">
        <f t="shared" si="3"/>
        <v>161022312</v>
      </c>
      <c r="V22" s="93">
        <f t="shared" si="3"/>
        <v>322734911</v>
      </c>
      <c r="W22" s="93">
        <f t="shared" si="3"/>
        <v>74199028</v>
      </c>
      <c r="X22" s="93">
        <f t="shared" si="3"/>
        <v>248535883</v>
      </c>
      <c r="Y22" s="94">
        <f>+IF(W22&lt;&gt;0,(X22/W22)*100,0)</f>
        <v>334.958408080494</v>
      </c>
      <c r="Z22" s="95">
        <f t="shared" si="3"/>
        <v>74199028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-43793280</v>
      </c>
      <c r="C24" s="73">
        <f>SUM(C22:C23)</f>
        <v>0</v>
      </c>
      <c r="D24" s="74">
        <f aca="true" t="shared" si="4" ref="D24:Z24">SUM(D22:D23)</f>
        <v>53058578</v>
      </c>
      <c r="E24" s="75">
        <f t="shared" si="4"/>
        <v>74199028</v>
      </c>
      <c r="F24" s="75">
        <f t="shared" si="4"/>
        <v>125172338</v>
      </c>
      <c r="G24" s="75">
        <f t="shared" si="4"/>
        <v>30852239</v>
      </c>
      <c r="H24" s="75">
        <f t="shared" si="4"/>
        <v>-89339912</v>
      </c>
      <c r="I24" s="75">
        <f t="shared" si="4"/>
        <v>66684665</v>
      </c>
      <c r="J24" s="75">
        <f t="shared" si="4"/>
        <v>11929126</v>
      </c>
      <c r="K24" s="75">
        <f t="shared" si="4"/>
        <v>-25309536</v>
      </c>
      <c r="L24" s="75">
        <f t="shared" si="4"/>
        <v>-23304240</v>
      </c>
      <c r="M24" s="75">
        <f t="shared" si="4"/>
        <v>-36684650</v>
      </c>
      <c r="N24" s="75">
        <f t="shared" si="4"/>
        <v>60483207</v>
      </c>
      <c r="O24" s="75">
        <f t="shared" si="4"/>
        <v>46322062</v>
      </c>
      <c r="P24" s="75">
        <f t="shared" si="4"/>
        <v>24907315</v>
      </c>
      <c r="Q24" s="75">
        <f t="shared" si="4"/>
        <v>131712584</v>
      </c>
      <c r="R24" s="75">
        <f t="shared" si="4"/>
        <v>104129773</v>
      </c>
      <c r="S24" s="75">
        <f t="shared" si="4"/>
        <v>70966939</v>
      </c>
      <c r="T24" s="75">
        <f t="shared" si="4"/>
        <v>-14074400</v>
      </c>
      <c r="U24" s="75">
        <f t="shared" si="4"/>
        <v>161022312</v>
      </c>
      <c r="V24" s="75">
        <f t="shared" si="4"/>
        <v>322734911</v>
      </c>
      <c r="W24" s="75">
        <f t="shared" si="4"/>
        <v>74199028</v>
      </c>
      <c r="X24" s="75">
        <f t="shared" si="4"/>
        <v>248535883</v>
      </c>
      <c r="Y24" s="76">
        <f>+IF(W24&lt;&gt;0,(X24/W24)*100,0)</f>
        <v>334.958408080494</v>
      </c>
      <c r="Z24" s="77">
        <f t="shared" si="4"/>
        <v>74199028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572533532</v>
      </c>
      <c r="C27" s="21">
        <v>0</v>
      </c>
      <c r="D27" s="103">
        <v>378029950</v>
      </c>
      <c r="E27" s="104">
        <v>308394191</v>
      </c>
      <c r="F27" s="104">
        <v>773499</v>
      </c>
      <c r="G27" s="104">
        <v>4091153</v>
      </c>
      <c r="H27" s="104">
        <v>22078779</v>
      </c>
      <c r="I27" s="104">
        <v>26943431</v>
      </c>
      <c r="J27" s="104">
        <v>20753285</v>
      </c>
      <c r="K27" s="104">
        <v>11186131</v>
      </c>
      <c r="L27" s="104">
        <v>34626292</v>
      </c>
      <c r="M27" s="104">
        <v>66565708</v>
      </c>
      <c r="N27" s="104">
        <v>17442530</v>
      </c>
      <c r="O27" s="104">
        <v>12708905</v>
      </c>
      <c r="P27" s="104">
        <v>33744112</v>
      </c>
      <c r="Q27" s="104">
        <v>63895547</v>
      </c>
      <c r="R27" s="104">
        <v>15051923</v>
      </c>
      <c r="S27" s="104">
        <v>10227211</v>
      </c>
      <c r="T27" s="104">
        <v>73965989</v>
      </c>
      <c r="U27" s="104">
        <v>99245123</v>
      </c>
      <c r="V27" s="104">
        <v>256649809</v>
      </c>
      <c r="W27" s="104">
        <v>308394191</v>
      </c>
      <c r="X27" s="104">
        <v>-51744382</v>
      </c>
      <c r="Y27" s="105">
        <v>-16.78</v>
      </c>
      <c r="Z27" s="106">
        <v>308394191</v>
      </c>
    </row>
    <row r="28" spans="1:26" ht="12.75">
      <c r="A28" s="107" t="s">
        <v>47</v>
      </c>
      <c r="B28" s="18">
        <v>136348449</v>
      </c>
      <c r="C28" s="18">
        <v>0</v>
      </c>
      <c r="D28" s="58">
        <v>146572968</v>
      </c>
      <c r="E28" s="59">
        <v>152660844</v>
      </c>
      <c r="F28" s="59">
        <v>0</v>
      </c>
      <c r="G28" s="59">
        <v>1344455</v>
      </c>
      <c r="H28" s="59">
        <v>1226016</v>
      </c>
      <c r="I28" s="59">
        <v>2570471</v>
      </c>
      <c r="J28" s="59">
        <v>8659915</v>
      </c>
      <c r="K28" s="59">
        <v>197370</v>
      </c>
      <c r="L28" s="59">
        <v>27905208</v>
      </c>
      <c r="M28" s="59">
        <v>36762493</v>
      </c>
      <c r="N28" s="59">
        <v>11016607</v>
      </c>
      <c r="O28" s="59">
        <v>4854529</v>
      </c>
      <c r="P28" s="59">
        <v>17820002</v>
      </c>
      <c r="Q28" s="59">
        <v>33691138</v>
      </c>
      <c r="R28" s="59">
        <v>8802018</v>
      </c>
      <c r="S28" s="59">
        <v>21191105</v>
      </c>
      <c r="T28" s="59">
        <v>37187474</v>
      </c>
      <c r="U28" s="59">
        <v>67180597</v>
      </c>
      <c r="V28" s="59">
        <v>140204699</v>
      </c>
      <c r="W28" s="59">
        <v>152660844</v>
      </c>
      <c r="X28" s="59">
        <v>-12456145</v>
      </c>
      <c r="Y28" s="60">
        <v>-8.16</v>
      </c>
      <c r="Z28" s="61">
        <v>152660844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357114625</v>
      </c>
      <c r="C30" s="18">
        <v>0</v>
      </c>
      <c r="D30" s="58">
        <v>222575332</v>
      </c>
      <c r="E30" s="59">
        <v>94003218</v>
      </c>
      <c r="F30" s="59">
        <v>773499</v>
      </c>
      <c r="G30" s="59">
        <v>2742225</v>
      </c>
      <c r="H30" s="59">
        <v>20457598</v>
      </c>
      <c r="I30" s="59">
        <v>23973322</v>
      </c>
      <c r="J30" s="59">
        <v>2017577</v>
      </c>
      <c r="K30" s="59">
        <v>8661217</v>
      </c>
      <c r="L30" s="59">
        <v>4194444</v>
      </c>
      <c r="M30" s="59">
        <v>14873238</v>
      </c>
      <c r="N30" s="59">
        <v>4561143</v>
      </c>
      <c r="O30" s="59">
        <v>4450854</v>
      </c>
      <c r="P30" s="59">
        <v>9837314</v>
      </c>
      <c r="Q30" s="59">
        <v>18849311</v>
      </c>
      <c r="R30" s="59">
        <v>4866146</v>
      </c>
      <c r="S30" s="59">
        <v>-6678776</v>
      </c>
      <c r="T30" s="59">
        <v>23764222</v>
      </c>
      <c r="U30" s="59">
        <v>21951592</v>
      </c>
      <c r="V30" s="59">
        <v>79647463</v>
      </c>
      <c r="W30" s="59">
        <v>94003218</v>
      </c>
      <c r="X30" s="59">
        <v>-14355755</v>
      </c>
      <c r="Y30" s="60">
        <v>-15.27</v>
      </c>
      <c r="Z30" s="61">
        <v>94003218</v>
      </c>
    </row>
    <row r="31" spans="1:26" ht="12.75">
      <c r="A31" s="57" t="s">
        <v>49</v>
      </c>
      <c r="B31" s="18">
        <v>79070458</v>
      </c>
      <c r="C31" s="18">
        <v>0</v>
      </c>
      <c r="D31" s="58">
        <v>8881650</v>
      </c>
      <c r="E31" s="59">
        <v>61730129</v>
      </c>
      <c r="F31" s="59">
        <v>0</v>
      </c>
      <c r="G31" s="59">
        <v>4473</v>
      </c>
      <c r="H31" s="59">
        <v>395165</v>
      </c>
      <c r="I31" s="59">
        <v>399638</v>
      </c>
      <c r="J31" s="59">
        <v>10075793</v>
      </c>
      <c r="K31" s="59">
        <v>2327544</v>
      </c>
      <c r="L31" s="59">
        <v>2526640</v>
      </c>
      <c r="M31" s="59">
        <v>14929977</v>
      </c>
      <c r="N31" s="59">
        <v>1864780</v>
      </c>
      <c r="O31" s="59">
        <v>3403522</v>
      </c>
      <c r="P31" s="59">
        <v>6086796</v>
      </c>
      <c r="Q31" s="59">
        <v>11355098</v>
      </c>
      <c r="R31" s="59">
        <v>1383759</v>
      </c>
      <c r="S31" s="59">
        <v>-4285118</v>
      </c>
      <c r="T31" s="59">
        <v>13014293</v>
      </c>
      <c r="U31" s="59">
        <v>10112934</v>
      </c>
      <c r="V31" s="59">
        <v>36797647</v>
      </c>
      <c r="W31" s="59">
        <v>61730129</v>
      </c>
      <c r="X31" s="59">
        <v>-24932482</v>
      </c>
      <c r="Y31" s="60">
        <v>-40.39</v>
      </c>
      <c r="Z31" s="61">
        <v>61730129</v>
      </c>
    </row>
    <row r="32" spans="1:26" ht="12.75">
      <c r="A32" s="68" t="s">
        <v>50</v>
      </c>
      <c r="B32" s="21">
        <f>SUM(B28:B31)</f>
        <v>572533532</v>
      </c>
      <c r="C32" s="21">
        <f>SUM(C28:C31)</f>
        <v>0</v>
      </c>
      <c r="D32" s="103">
        <f aca="true" t="shared" si="5" ref="D32:Z32">SUM(D28:D31)</f>
        <v>378029950</v>
      </c>
      <c r="E32" s="104">
        <f t="shared" si="5"/>
        <v>308394191</v>
      </c>
      <c r="F32" s="104">
        <f t="shared" si="5"/>
        <v>773499</v>
      </c>
      <c r="G32" s="104">
        <f t="shared" si="5"/>
        <v>4091153</v>
      </c>
      <c r="H32" s="104">
        <f t="shared" si="5"/>
        <v>22078779</v>
      </c>
      <c r="I32" s="104">
        <f t="shared" si="5"/>
        <v>26943431</v>
      </c>
      <c r="J32" s="104">
        <f t="shared" si="5"/>
        <v>20753285</v>
      </c>
      <c r="K32" s="104">
        <f t="shared" si="5"/>
        <v>11186131</v>
      </c>
      <c r="L32" s="104">
        <f t="shared" si="5"/>
        <v>34626292</v>
      </c>
      <c r="M32" s="104">
        <f t="shared" si="5"/>
        <v>66565708</v>
      </c>
      <c r="N32" s="104">
        <f t="shared" si="5"/>
        <v>17442530</v>
      </c>
      <c r="O32" s="104">
        <f t="shared" si="5"/>
        <v>12708905</v>
      </c>
      <c r="P32" s="104">
        <f t="shared" si="5"/>
        <v>33744112</v>
      </c>
      <c r="Q32" s="104">
        <f t="shared" si="5"/>
        <v>63895547</v>
      </c>
      <c r="R32" s="104">
        <f t="shared" si="5"/>
        <v>15051923</v>
      </c>
      <c r="S32" s="104">
        <f t="shared" si="5"/>
        <v>10227211</v>
      </c>
      <c r="T32" s="104">
        <f t="shared" si="5"/>
        <v>73965989</v>
      </c>
      <c r="U32" s="104">
        <f t="shared" si="5"/>
        <v>99245123</v>
      </c>
      <c r="V32" s="104">
        <f t="shared" si="5"/>
        <v>256649809</v>
      </c>
      <c r="W32" s="104">
        <f t="shared" si="5"/>
        <v>308394191</v>
      </c>
      <c r="X32" s="104">
        <f t="shared" si="5"/>
        <v>-51744382</v>
      </c>
      <c r="Y32" s="105">
        <f>+IF(W32&lt;&gt;0,(X32/W32)*100,0)</f>
        <v>-16.778650023274917</v>
      </c>
      <c r="Z32" s="106">
        <f t="shared" si="5"/>
        <v>308394191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422681118</v>
      </c>
      <c r="C35" s="18">
        <v>0</v>
      </c>
      <c r="D35" s="58">
        <v>560669044</v>
      </c>
      <c r="E35" s="59">
        <v>599580528</v>
      </c>
      <c r="F35" s="59">
        <v>655198959</v>
      </c>
      <c r="G35" s="59">
        <v>-185546189</v>
      </c>
      <c r="H35" s="59">
        <v>-40777166</v>
      </c>
      <c r="I35" s="59">
        <v>428875604</v>
      </c>
      <c r="J35" s="59">
        <v>28774598</v>
      </c>
      <c r="K35" s="59">
        <v>-45679397</v>
      </c>
      <c r="L35" s="59">
        <v>16141964</v>
      </c>
      <c r="M35" s="59">
        <v>-762835</v>
      </c>
      <c r="N35" s="59">
        <v>64986205</v>
      </c>
      <c r="O35" s="59">
        <v>-3266783</v>
      </c>
      <c r="P35" s="59">
        <v>67137659</v>
      </c>
      <c r="Q35" s="59">
        <v>128857081</v>
      </c>
      <c r="R35" s="59">
        <v>17555878</v>
      </c>
      <c r="S35" s="59">
        <v>72741499</v>
      </c>
      <c r="T35" s="59">
        <v>-138083481</v>
      </c>
      <c r="U35" s="59">
        <v>-47786104</v>
      </c>
      <c r="V35" s="59">
        <v>509183746</v>
      </c>
      <c r="W35" s="59">
        <v>599580528</v>
      </c>
      <c r="X35" s="59">
        <v>-90396782</v>
      </c>
      <c r="Y35" s="60">
        <v>-15.08</v>
      </c>
      <c r="Z35" s="61">
        <v>599580528</v>
      </c>
    </row>
    <row r="36" spans="1:26" ht="12.75">
      <c r="A36" s="57" t="s">
        <v>53</v>
      </c>
      <c r="B36" s="18">
        <v>6123712099</v>
      </c>
      <c r="C36" s="18">
        <v>0</v>
      </c>
      <c r="D36" s="58">
        <v>6311639781</v>
      </c>
      <c r="E36" s="59">
        <v>6232137237</v>
      </c>
      <c r="F36" s="59">
        <v>6372270115</v>
      </c>
      <c r="G36" s="59">
        <v>-243763589</v>
      </c>
      <c r="H36" s="59">
        <v>-31421007</v>
      </c>
      <c r="I36" s="59">
        <v>6097085519</v>
      </c>
      <c r="J36" s="59">
        <v>20662376</v>
      </c>
      <c r="K36" s="59">
        <v>11176815</v>
      </c>
      <c r="L36" s="59">
        <v>-18850589</v>
      </c>
      <c r="M36" s="59">
        <v>12988602</v>
      </c>
      <c r="N36" s="59">
        <v>17432998</v>
      </c>
      <c r="O36" s="59">
        <v>12699263</v>
      </c>
      <c r="P36" s="59">
        <v>33451520</v>
      </c>
      <c r="Q36" s="59">
        <v>63583781</v>
      </c>
      <c r="R36" s="59">
        <v>15042058</v>
      </c>
      <c r="S36" s="59">
        <v>10071360</v>
      </c>
      <c r="T36" s="59">
        <v>70417239</v>
      </c>
      <c r="U36" s="59">
        <v>95530657</v>
      </c>
      <c r="V36" s="59">
        <v>6269188559</v>
      </c>
      <c r="W36" s="59">
        <v>6232137237</v>
      </c>
      <c r="X36" s="59">
        <v>37051322</v>
      </c>
      <c r="Y36" s="60">
        <v>0.59</v>
      </c>
      <c r="Z36" s="61">
        <v>6232137237</v>
      </c>
    </row>
    <row r="37" spans="1:26" ht="12.75">
      <c r="A37" s="57" t="s">
        <v>54</v>
      </c>
      <c r="B37" s="18">
        <v>653605466</v>
      </c>
      <c r="C37" s="18">
        <v>0</v>
      </c>
      <c r="D37" s="58">
        <v>522886089</v>
      </c>
      <c r="E37" s="59">
        <v>602868554</v>
      </c>
      <c r="F37" s="59">
        <v>750371110</v>
      </c>
      <c r="G37" s="59">
        <v>-171169845</v>
      </c>
      <c r="H37" s="59">
        <v>31944314</v>
      </c>
      <c r="I37" s="59">
        <v>611145579</v>
      </c>
      <c r="J37" s="59">
        <v>52692436</v>
      </c>
      <c r="K37" s="59">
        <v>6336612</v>
      </c>
      <c r="L37" s="59">
        <v>35676237</v>
      </c>
      <c r="M37" s="59">
        <v>94705285</v>
      </c>
      <c r="N37" s="59">
        <v>37196035</v>
      </c>
      <c r="O37" s="59">
        <v>-21907552</v>
      </c>
      <c r="P37" s="59">
        <v>75292675</v>
      </c>
      <c r="Q37" s="59">
        <v>90581158</v>
      </c>
      <c r="R37" s="59">
        <v>-71992466</v>
      </c>
      <c r="S37" s="59">
        <v>12151968</v>
      </c>
      <c r="T37" s="59">
        <v>-54874586</v>
      </c>
      <c r="U37" s="59">
        <v>-114715084</v>
      </c>
      <c r="V37" s="59">
        <v>681716938</v>
      </c>
      <c r="W37" s="59">
        <v>602868554</v>
      </c>
      <c r="X37" s="59">
        <v>78848384</v>
      </c>
      <c r="Y37" s="60">
        <v>13.08</v>
      </c>
      <c r="Z37" s="61">
        <v>602868554</v>
      </c>
    </row>
    <row r="38" spans="1:26" ht="12.75">
      <c r="A38" s="57" t="s">
        <v>55</v>
      </c>
      <c r="B38" s="18">
        <v>1858986182</v>
      </c>
      <c r="C38" s="18">
        <v>0</v>
      </c>
      <c r="D38" s="58">
        <v>1766643137</v>
      </c>
      <c r="E38" s="59">
        <v>1986174866</v>
      </c>
      <c r="F38" s="59">
        <v>1852827043</v>
      </c>
      <c r="G38" s="59">
        <v>-24179809</v>
      </c>
      <c r="H38" s="59">
        <v>-14787858</v>
      </c>
      <c r="I38" s="59">
        <v>1813859376</v>
      </c>
      <c r="J38" s="59">
        <v>-15103875</v>
      </c>
      <c r="K38" s="59">
        <v>-15037275</v>
      </c>
      <c r="L38" s="59">
        <v>-15081385</v>
      </c>
      <c r="M38" s="59">
        <v>-45222535</v>
      </c>
      <c r="N38" s="59">
        <v>-15260668</v>
      </c>
      <c r="O38" s="59">
        <v>-14982572</v>
      </c>
      <c r="P38" s="59">
        <v>388759</v>
      </c>
      <c r="Q38" s="59">
        <v>-29854481</v>
      </c>
      <c r="R38" s="59">
        <v>460316</v>
      </c>
      <c r="S38" s="59">
        <v>-160375</v>
      </c>
      <c r="T38" s="59">
        <v>-361452</v>
      </c>
      <c r="U38" s="59">
        <v>-61511</v>
      </c>
      <c r="V38" s="59">
        <v>1738720849</v>
      </c>
      <c r="W38" s="59">
        <v>1986174866</v>
      </c>
      <c r="X38" s="59">
        <v>-247454017</v>
      </c>
      <c r="Y38" s="60">
        <v>-12.46</v>
      </c>
      <c r="Z38" s="61">
        <v>1986174866</v>
      </c>
    </row>
    <row r="39" spans="1:26" ht="12.75">
      <c r="A39" s="57" t="s">
        <v>56</v>
      </c>
      <c r="B39" s="18">
        <v>4033807331</v>
      </c>
      <c r="C39" s="18">
        <v>0</v>
      </c>
      <c r="D39" s="58">
        <v>4582779599</v>
      </c>
      <c r="E39" s="59">
        <v>4242674345</v>
      </c>
      <c r="F39" s="59">
        <v>4424270897</v>
      </c>
      <c r="G39" s="59">
        <v>-233960105</v>
      </c>
      <c r="H39" s="59">
        <v>-89354636</v>
      </c>
      <c r="I39" s="59">
        <v>4100956156</v>
      </c>
      <c r="J39" s="59">
        <v>11848403</v>
      </c>
      <c r="K39" s="59">
        <v>-25801927</v>
      </c>
      <c r="L39" s="59">
        <v>-23303486</v>
      </c>
      <c r="M39" s="59">
        <v>-37257010</v>
      </c>
      <c r="N39" s="59">
        <v>60483829</v>
      </c>
      <c r="O39" s="59">
        <v>46322595</v>
      </c>
      <c r="P39" s="59">
        <v>24907753</v>
      </c>
      <c r="Q39" s="59">
        <v>131714177</v>
      </c>
      <c r="R39" s="59">
        <v>104130073</v>
      </c>
      <c r="S39" s="59">
        <v>70821262</v>
      </c>
      <c r="T39" s="59">
        <v>-12430210</v>
      </c>
      <c r="U39" s="59">
        <v>162521125</v>
      </c>
      <c r="V39" s="59">
        <v>4357934448</v>
      </c>
      <c r="W39" s="59">
        <v>4242674345</v>
      </c>
      <c r="X39" s="59">
        <v>115260103</v>
      </c>
      <c r="Y39" s="60">
        <v>2.72</v>
      </c>
      <c r="Z39" s="61">
        <v>4242674345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-1870771663</v>
      </c>
      <c r="C42" s="18">
        <v>0</v>
      </c>
      <c r="D42" s="58">
        <v>-2055001637</v>
      </c>
      <c r="E42" s="59">
        <v>-2051411376</v>
      </c>
      <c r="F42" s="59">
        <v>-62580833</v>
      </c>
      <c r="G42" s="59">
        <v>-199189253</v>
      </c>
      <c r="H42" s="59">
        <v>-189465132</v>
      </c>
      <c r="I42" s="59">
        <v>-451235218</v>
      </c>
      <c r="J42" s="59">
        <v>-155357927</v>
      </c>
      <c r="K42" s="59">
        <v>-178009054</v>
      </c>
      <c r="L42" s="59">
        <v>-147062959</v>
      </c>
      <c r="M42" s="59">
        <v>-480429940</v>
      </c>
      <c r="N42" s="59">
        <v>-138403437</v>
      </c>
      <c r="O42" s="59">
        <v>-151935999</v>
      </c>
      <c r="P42" s="59">
        <v>-139843404</v>
      </c>
      <c r="Q42" s="59">
        <v>-430182840</v>
      </c>
      <c r="R42" s="59">
        <v>-125287561</v>
      </c>
      <c r="S42" s="59">
        <v>-72057399</v>
      </c>
      <c r="T42" s="59">
        <v>-206510400</v>
      </c>
      <c r="U42" s="59">
        <v>-403855360</v>
      </c>
      <c r="V42" s="59">
        <v>-1765703358</v>
      </c>
      <c r="W42" s="59">
        <v>-2051411376</v>
      </c>
      <c r="X42" s="59">
        <v>285708018</v>
      </c>
      <c r="Y42" s="60">
        <v>-13.93</v>
      </c>
      <c r="Z42" s="61">
        <v>-2051411376</v>
      </c>
    </row>
    <row r="43" spans="1:26" ht="12.75">
      <c r="A43" s="57" t="s">
        <v>59</v>
      </c>
      <c r="B43" s="18">
        <v>-1810781</v>
      </c>
      <c r="C43" s="18">
        <v>0</v>
      </c>
      <c r="D43" s="58">
        <v>-852683</v>
      </c>
      <c r="E43" s="59">
        <v>1246000</v>
      </c>
      <c r="F43" s="59">
        <v>-1112960</v>
      </c>
      <c r="G43" s="59">
        <v>1350352</v>
      </c>
      <c r="H43" s="59">
        <v>-25234</v>
      </c>
      <c r="I43" s="59">
        <v>212158</v>
      </c>
      <c r="J43" s="59">
        <v>58580</v>
      </c>
      <c r="K43" s="59">
        <v>-81593</v>
      </c>
      <c r="L43" s="59">
        <v>108</v>
      </c>
      <c r="M43" s="59">
        <v>-22905</v>
      </c>
      <c r="N43" s="59">
        <v>108</v>
      </c>
      <c r="O43" s="59">
        <v>110</v>
      </c>
      <c r="P43" s="59">
        <v>111</v>
      </c>
      <c r="Q43" s="59">
        <v>329</v>
      </c>
      <c r="R43" s="59">
        <v>112</v>
      </c>
      <c r="S43" s="59">
        <v>145986</v>
      </c>
      <c r="T43" s="59">
        <v>-144120</v>
      </c>
      <c r="U43" s="59">
        <v>1978</v>
      </c>
      <c r="V43" s="59">
        <v>191560</v>
      </c>
      <c r="W43" s="59">
        <v>393317</v>
      </c>
      <c r="X43" s="59">
        <v>-201757</v>
      </c>
      <c r="Y43" s="60">
        <v>-51.3</v>
      </c>
      <c r="Z43" s="61">
        <v>1246000</v>
      </c>
    </row>
    <row r="44" spans="1:26" ht="12.75">
      <c r="A44" s="57" t="s">
        <v>60</v>
      </c>
      <c r="B44" s="18">
        <v>53787727</v>
      </c>
      <c r="C44" s="18">
        <v>0</v>
      </c>
      <c r="D44" s="58">
        <v>-13459298</v>
      </c>
      <c r="E44" s="59">
        <v>20000000</v>
      </c>
      <c r="F44" s="59">
        <v>54999135</v>
      </c>
      <c r="G44" s="59">
        <v>-58201725</v>
      </c>
      <c r="H44" s="59">
        <v>817942</v>
      </c>
      <c r="I44" s="59">
        <v>-2384648</v>
      </c>
      <c r="J44" s="59">
        <v>-482776</v>
      </c>
      <c r="K44" s="59">
        <v>-389065</v>
      </c>
      <c r="L44" s="59">
        <v>-36341</v>
      </c>
      <c r="M44" s="59">
        <v>-908182</v>
      </c>
      <c r="N44" s="59">
        <v>53078</v>
      </c>
      <c r="O44" s="59">
        <v>1526194</v>
      </c>
      <c r="P44" s="59">
        <v>-3289778</v>
      </c>
      <c r="Q44" s="59">
        <v>-1710506</v>
      </c>
      <c r="R44" s="59">
        <v>-8568957</v>
      </c>
      <c r="S44" s="59">
        <v>10830884</v>
      </c>
      <c r="T44" s="59">
        <v>-183324</v>
      </c>
      <c r="U44" s="59">
        <v>2078603</v>
      </c>
      <c r="V44" s="59">
        <v>-2924733</v>
      </c>
      <c r="W44" s="59">
        <v>6540702</v>
      </c>
      <c r="X44" s="59">
        <v>-9465435</v>
      </c>
      <c r="Y44" s="60">
        <v>-144.72</v>
      </c>
      <c r="Z44" s="61">
        <v>20000000</v>
      </c>
    </row>
    <row r="45" spans="1:26" ht="12.75">
      <c r="A45" s="68" t="s">
        <v>61</v>
      </c>
      <c r="B45" s="21">
        <v>-1589694800</v>
      </c>
      <c r="C45" s="21">
        <v>0</v>
      </c>
      <c r="D45" s="103">
        <v>-1932221911</v>
      </c>
      <c r="E45" s="104">
        <v>-1812067185</v>
      </c>
      <c r="F45" s="104">
        <v>58971898</v>
      </c>
      <c r="G45" s="104">
        <f>+F45+G42+G43+G44+G83</f>
        <v>-198881695</v>
      </c>
      <c r="H45" s="104">
        <f>+G45+H42+H43+H44+H83</f>
        <v>-387554119</v>
      </c>
      <c r="I45" s="104">
        <f>+H45</f>
        <v>-387554119</v>
      </c>
      <c r="J45" s="104">
        <f>+H45+J42+J43+J44+J83</f>
        <v>-543336242</v>
      </c>
      <c r="K45" s="104">
        <f>+J45+K42+K43+K44+K83</f>
        <v>-721815954</v>
      </c>
      <c r="L45" s="104">
        <f>+K45+L42+L43+L44+L83</f>
        <v>-868915146</v>
      </c>
      <c r="M45" s="104">
        <f>+L45</f>
        <v>-868915146</v>
      </c>
      <c r="N45" s="104">
        <f>+L45+N42+N43+N44+N83</f>
        <v>-1007265397</v>
      </c>
      <c r="O45" s="104">
        <f>+N45+O42+O43+O44+O83</f>
        <v>-1157675092</v>
      </c>
      <c r="P45" s="104">
        <f>+O45+P42+P43+P44+P83</f>
        <v>-1300808163</v>
      </c>
      <c r="Q45" s="104">
        <f>+P45</f>
        <v>-1300808163</v>
      </c>
      <c r="R45" s="104">
        <f>+P45+R42+R43+R44+R83</f>
        <v>-1434664569</v>
      </c>
      <c r="S45" s="104">
        <f>+R45+S42+S43+S44+S83</f>
        <v>-1495745098</v>
      </c>
      <c r="T45" s="104">
        <f>+S45+T42+T43+T44+T83</f>
        <v>-1702582942</v>
      </c>
      <c r="U45" s="104">
        <f>+T45</f>
        <v>-1702582942</v>
      </c>
      <c r="V45" s="104">
        <f>+U45</f>
        <v>-1702582942</v>
      </c>
      <c r="W45" s="104">
        <f>+W83+W42+W43+W44</f>
        <v>-2026302509</v>
      </c>
      <c r="X45" s="104">
        <f>+V45-W45</f>
        <v>323719567</v>
      </c>
      <c r="Y45" s="105">
        <f>+IF(W45&lt;&gt;0,+(X45/W45)*100,0)</f>
        <v>-15.97587554484936</v>
      </c>
      <c r="Z45" s="106">
        <v>-1812067185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271147341</v>
      </c>
      <c r="C68" s="18">
        <v>0</v>
      </c>
      <c r="D68" s="19">
        <v>305349815</v>
      </c>
      <c r="E68" s="20">
        <v>308406236</v>
      </c>
      <c r="F68" s="20">
        <v>57365305</v>
      </c>
      <c r="G68" s="20">
        <v>23648476</v>
      </c>
      <c r="H68" s="20">
        <v>25159912</v>
      </c>
      <c r="I68" s="20">
        <v>106173693</v>
      </c>
      <c r="J68" s="20">
        <v>24699064</v>
      </c>
      <c r="K68" s="20">
        <v>24602495</v>
      </c>
      <c r="L68" s="20">
        <v>25512710</v>
      </c>
      <c r="M68" s="20">
        <v>74814269</v>
      </c>
      <c r="N68" s="20">
        <v>24846296</v>
      </c>
      <c r="O68" s="20">
        <v>25333792</v>
      </c>
      <c r="P68" s="20">
        <v>25105134</v>
      </c>
      <c r="Q68" s="20">
        <v>75285222</v>
      </c>
      <c r="R68" s="20">
        <v>8597119</v>
      </c>
      <c r="S68" s="20">
        <v>25928917</v>
      </c>
      <c r="T68" s="20">
        <v>23674974</v>
      </c>
      <c r="U68" s="20">
        <v>58201010</v>
      </c>
      <c r="V68" s="20">
        <v>314474194</v>
      </c>
      <c r="W68" s="20">
        <v>308406236</v>
      </c>
      <c r="X68" s="20">
        <v>0</v>
      </c>
      <c r="Y68" s="19">
        <v>0</v>
      </c>
      <c r="Z68" s="22">
        <v>308406236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992910171</v>
      </c>
      <c r="C70" s="18">
        <v>0</v>
      </c>
      <c r="D70" s="19">
        <v>1175231372</v>
      </c>
      <c r="E70" s="20">
        <v>1177009475</v>
      </c>
      <c r="F70" s="20">
        <v>94906190</v>
      </c>
      <c r="G70" s="20">
        <v>112050499</v>
      </c>
      <c r="H70" s="20">
        <v>98659497</v>
      </c>
      <c r="I70" s="20">
        <v>305616186</v>
      </c>
      <c r="J70" s="20">
        <v>96954124</v>
      </c>
      <c r="K70" s="20">
        <v>94780873</v>
      </c>
      <c r="L70" s="20">
        <v>91023898</v>
      </c>
      <c r="M70" s="20">
        <v>282758895</v>
      </c>
      <c r="N70" s="20">
        <v>95933780</v>
      </c>
      <c r="O70" s="20">
        <v>100925309</v>
      </c>
      <c r="P70" s="20">
        <v>99446790</v>
      </c>
      <c r="Q70" s="20">
        <v>296305879</v>
      </c>
      <c r="R70" s="20">
        <v>109002816</v>
      </c>
      <c r="S70" s="20">
        <v>75872498</v>
      </c>
      <c r="T70" s="20">
        <v>94115080</v>
      </c>
      <c r="U70" s="20">
        <v>278990394</v>
      </c>
      <c r="V70" s="20">
        <v>1163671354</v>
      </c>
      <c r="W70" s="20">
        <v>1177009475</v>
      </c>
      <c r="X70" s="20">
        <v>0</v>
      </c>
      <c r="Y70" s="19">
        <v>0</v>
      </c>
      <c r="Z70" s="22">
        <v>1177009475</v>
      </c>
    </row>
    <row r="71" spans="1:26" ht="12.75" hidden="1">
      <c r="A71" s="38" t="s">
        <v>67</v>
      </c>
      <c r="B71" s="18">
        <v>167819935</v>
      </c>
      <c r="C71" s="18">
        <v>0</v>
      </c>
      <c r="D71" s="19">
        <v>188636644</v>
      </c>
      <c r="E71" s="20">
        <v>153926577</v>
      </c>
      <c r="F71" s="20">
        <v>10657574</v>
      </c>
      <c r="G71" s="20">
        <v>12627463</v>
      </c>
      <c r="H71" s="20">
        <v>10602517</v>
      </c>
      <c r="I71" s="20">
        <v>33887554</v>
      </c>
      <c r="J71" s="20">
        <v>11851667</v>
      </c>
      <c r="K71" s="20">
        <v>11773639</v>
      </c>
      <c r="L71" s="20">
        <v>15386313</v>
      </c>
      <c r="M71" s="20">
        <v>39011619</v>
      </c>
      <c r="N71" s="20">
        <v>7873789</v>
      </c>
      <c r="O71" s="20">
        <v>17460946</v>
      </c>
      <c r="P71" s="20">
        <v>18296129</v>
      </c>
      <c r="Q71" s="20">
        <v>43630864</v>
      </c>
      <c r="R71" s="20">
        <v>15138403</v>
      </c>
      <c r="S71" s="20">
        <v>15939701</v>
      </c>
      <c r="T71" s="20">
        <v>11535467</v>
      </c>
      <c r="U71" s="20">
        <v>42613571</v>
      </c>
      <c r="V71" s="20">
        <v>159143608</v>
      </c>
      <c r="W71" s="20">
        <v>153926577</v>
      </c>
      <c r="X71" s="20">
        <v>0</v>
      </c>
      <c r="Y71" s="19">
        <v>0</v>
      </c>
      <c r="Z71" s="22">
        <v>153926577</v>
      </c>
    </row>
    <row r="72" spans="1:26" ht="12.75" hidden="1">
      <c r="A72" s="38" t="s">
        <v>68</v>
      </c>
      <c r="B72" s="18">
        <v>95320697</v>
      </c>
      <c r="C72" s="18">
        <v>0</v>
      </c>
      <c r="D72" s="19">
        <v>116092167</v>
      </c>
      <c r="E72" s="20">
        <v>117174530</v>
      </c>
      <c r="F72" s="20">
        <v>9476018</v>
      </c>
      <c r="G72" s="20">
        <v>12435788</v>
      </c>
      <c r="H72" s="20">
        <v>9237428</v>
      </c>
      <c r="I72" s="20">
        <v>31149234</v>
      </c>
      <c r="J72" s="20">
        <v>9191989</v>
      </c>
      <c r="K72" s="20">
        <v>9307110</v>
      </c>
      <c r="L72" s="20">
        <v>9248630</v>
      </c>
      <c r="M72" s="20">
        <v>27747729</v>
      </c>
      <c r="N72" s="20">
        <v>9269542</v>
      </c>
      <c r="O72" s="20">
        <v>9187716</v>
      </c>
      <c r="P72" s="20">
        <v>11795293</v>
      </c>
      <c r="Q72" s="20">
        <v>30252551</v>
      </c>
      <c r="R72" s="20">
        <v>9041132</v>
      </c>
      <c r="S72" s="20">
        <v>9184988</v>
      </c>
      <c r="T72" s="20">
        <v>9008324</v>
      </c>
      <c r="U72" s="20">
        <v>27234444</v>
      </c>
      <c r="V72" s="20">
        <v>116383958</v>
      </c>
      <c r="W72" s="20">
        <v>117174530</v>
      </c>
      <c r="X72" s="20">
        <v>0</v>
      </c>
      <c r="Y72" s="19">
        <v>0</v>
      </c>
      <c r="Z72" s="22">
        <v>117174530</v>
      </c>
    </row>
    <row r="73" spans="1:26" ht="12.75" hidden="1">
      <c r="A73" s="38" t="s">
        <v>69</v>
      </c>
      <c r="B73" s="18">
        <v>101138836</v>
      </c>
      <c r="C73" s="18">
        <v>0</v>
      </c>
      <c r="D73" s="19">
        <v>125003755</v>
      </c>
      <c r="E73" s="20">
        <v>125406080</v>
      </c>
      <c r="F73" s="20">
        <v>11008753</v>
      </c>
      <c r="G73" s="20">
        <v>10640476</v>
      </c>
      <c r="H73" s="20">
        <v>10594965</v>
      </c>
      <c r="I73" s="20">
        <v>32244194</v>
      </c>
      <c r="J73" s="20">
        <v>10566252</v>
      </c>
      <c r="K73" s="20">
        <v>10336341</v>
      </c>
      <c r="L73" s="20">
        <v>10200945</v>
      </c>
      <c r="M73" s="20">
        <v>31103538</v>
      </c>
      <c r="N73" s="20">
        <v>10179700</v>
      </c>
      <c r="O73" s="20">
        <v>12721321</v>
      </c>
      <c r="P73" s="20">
        <v>10637188</v>
      </c>
      <c r="Q73" s="20">
        <v>33538209</v>
      </c>
      <c r="R73" s="20">
        <v>9913438</v>
      </c>
      <c r="S73" s="20">
        <v>13195902</v>
      </c>
      <c r="T73" s="20">
        <v>9957053</v>
      </c>
      <c r="U73" s="20">
        <v>33066393</v>
      </c>
      <c r="V73" s="20">
        <v>129952334</v>
      </c>
      <c r="W73" s="20">
        <v>125406080</v>
      </c>
      <c r="X73" s="20">
        <v>0</v>
      </c>
      <c r="Y73" s="19">
        <v>0</v>
      </c>
      <c r="Z73" s="22">
        <v>125406080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10914274</v>
      </c>
      <c r="C75" s="27">
        <v>0</v>
      </c>
      <c r="D75" s="28">
        <v>12555926</v>
      </c>
      <c r="E75" s="29">
        <v>9847094</v>
      </c>
      <c r="F75" s="29">
        <v>843257</v>
      </c>
      <c r="G75" s="29">
        <v>689639</v>
      </c>
      <c r="H75" s="29">
        <v>721374</v>
      </c>
      <c r="I75" s="29">
        <v>2254270</v>
      </c>
      <c r="J75" s="29">
        <v>751297</v>
      </c>
      <c r="K75" s="29">
        <v>778967</v>
      </c>
      <c r="L75" s="29">
        <v>803306</v>
      </c>
      <c r="M75" s="29">
        <v>2333570</v>
      </c>
      <c r="N75" s="29">
        <v>894588</v>
      </c>
      <c r="O75" s="29">
        <v>872417</v>
      </c>
      <c r="P75" s="29">
        <v>935262</v>
      </c>
      <c r="Q75" s="29">
        <v>2702267</v>
      </c>
      <c r="R75" s="29">
        <v>-11628</v>
      </c>
      <c r="S75" s="29">
        <v>-4087</v>
      </c>
      <c r="T75" s="29">
        <v>-516</v>
      </c>
      <c r="U75" s="29">
        <v>-16231</v>
      </c>
      <c r="V75" s="29">
        <v>7273876</v>
      </c>
      <c r="W75" s="29">
        <v>9847094</v>
      </c>
      <c r="X75" s="29">
        <v>0</v>
      </c>
      <c r="Y75" s="28">
        <v>0</v>
      </c>
      <c r="Z75" s="30">
        <v>9847094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229099917</v>
      </c>
      <c r="C83" s="18"/>
      <c r="D83" s="19">
        <v>137091707</v>
      </c>
      <c r="E83" s="20">
        <v>218098191</v>
      </c>
      <c r="F83" s="20">
        <v>67666556</v>
      </c>
      <c r="G83" s="20">
        <v>-1812967</v>
      </c>
      <c r="H83" s="20"/>
      <c r="I83" s="20">
        <v>67666556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67666556</v>
      </c>
      <c r="W83" s="20">
        <v>18174848</v>
      </c>
      <c r="X83" s="20"/>
      <c r="Y83" s="19"/>
      <c r="Z83" s="22">
        <v>218098191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336324771</v>
      </c>
      <c r="C5" s="18">
        <v>0</v>
      </c>
      <c r="D5" s="58">
        <v>356121877</v>
      </c>
      <c r="E5" s="59">
        <v>356121877</v>
      </c>
      <c r="F5" s="59">
        <v>96004929</v>
      </c>
      <c r="G5" s="59">
        <v>24481957</v>
      </c>
      <c r="H5" s="59">
        <v>24324259</v>
      </c>
      <c r="I5" s="59">
        <v>144811145</v>
      </c>
      <c r="J5" s="59">
        <v>24218371</v>
      </c>
      <c r="K5" s="59">
        <v>23977506</v>
      </c>
      <c r="L5" s="59">
        <v>24659451</v>
      </c>
      <c r="M5" s="59">
        <v>72855328</v>
      </c>
      <c r="N5" s="59">
        <v>24583610</v>
      </c>
      <c r="O5" s="59">
        <v>24638309</v>
      </c>
      <c r="P5" s="59">
        <v>24690837</v>
      </c>
      <c r="Q5" s="59">
        <v>73912756</v>
      </c>
      <c r="R5" s="59">
        <v>24686381</v>
      </c>
      <c r="S5" s="59">
        <v>24731137</v>
      </c>
      <c r="T5" s="59">
        <v>24678408</v>
      </c>
      <c r="U5" s="59">
        <v>74095926</v>
      </c>
      <c r="V5" s="59">
        <v>365675155</v>
      </c>
      <c r="W5" s="59">
        <v>356121877</v>
      </c>
      <c r="X5" s="59">
        <v>9553278</v>
      </c>
      <c r="Y5" s="60">
        <v>2.68</v>
      </c>
      <c r="Z5" s="61">
        <v>356121877</v>
      </c>
    </row>
    <row r="6" spans="1:26" ht="12.75">
      <c r="A6" s="57" t="s">
        <v>32</v>
      </c>
      <c r="B6" s="18">
        <v>817760065</v>
      </c>
      <c r="C6" s="18">
        <v>0</v>
      </c>
      <c r="D6" s="58">
        <v>1024588545</v>
      </c>
      <c r="E6" s="59">
        <v>929588545</v>
      </c>
      <c r="F6" s="59">
        <v>92538777</v>
      </c>
      <c r="G6" s="59">
        <v>72913985</v>
      </c>
      <c r="H6" s="59">
        <v>91049959</v>
      </c>
      <c r="I6" s="59">
        <v>256502721</v>
      </c>
      <c r="J6" s="59">
        <v>78829361</v>
      </c>
      <c r="K6" s="59">
        <v>68927161</v>
      </c>
      <c r="L6" s="59">
        <v>65363660</v>
      </c>
      <c r="M6" s="59">
        <v>213120182</v>
      </c>
      <c r="N6" s="59">
        <v>75629479</v>
      </c>
      <c r="O6" s="59">
        <v>82092065</v>
      </c>
      <c r="P6" s="59">
        <v>97865745</v>
      </c>
      <c r="Q6" s="59">
        <v>255587289</v>
      </c>
      <c r="R6" s="59">
        <v>69889142</v>
      </c>
      <c r="S6" s="59">
        <v>83086476</v>
      </c>
      <c r="T6" s="59">
        <v>72725573</v>
      </c>
      <c r="U6" s="59">
        <v>225701191</v>
      </c>
      <c r="V6" s="59">
        <v>950911383</v>
      </c>
      <c r="W6" s="59">
        <v>929588545</v>
      </c>
      <c r="X6" s="59">
        <v>21322838</v>
      </c>
      <c r="Y6" s="60">
        <v>2.29</v>
      </c>
      <c r="Z6" s="61">
        <v>929588545</v>
      </c>
    </row>
    <row r="7" spans="1:26" ht="12.75">
      <c r="A7" s="57" t="s">
        <v>33</v>
      </c>
      <c r="B7" s="18">
        <v>44271827</v>
      </c>
      <c r="C7" s="18">
        <v>0</v>
      </c>
      <c r="D7" s="58">
        <v>44171310</v>
      </c>
      <c r="E7" s="59">
        <v>42171310</v>
      </c>
      <c r="F7" s="59">
        <v>432242</v>
      </c>
      <c r="G7" s="59">
        <v>989451</v>
      </c>
      <c r="H7" s="59">
        <v>6588194</v>
      </c>
      <c r="I7" s="59">
        <v>8009887</v>
      </c>
      <c r="J7" s="59">
        <v>886966</v>
      </c>
      <c r="K7" s="59">
        <v>6799407</v>
      </c>
      <c r="L7" s="59">
        <v>613760</v>
      </c>
      <c r="M7" s="59">
        <v>8300133</v>
      </c>
      <c r="N7" s="59">
        <v>6023717</v>
      </c>
      <c r="O7" s="59">
        <v>3218450</v>
      </c>
      <c r="P7" s="59">
        <v>3035563</v>
      </c>
      <c r="Q7" s="59">
        <v>12277730</v>
      </c>
      <c r="R7" s="59">
        <v>3333897</v>
      </c>
      <c r="S7" s="59">
        <v>4508588</v>
      </c>
      <c r="T7" s="59">
        <v>3060648</v>
      </c>
      <c r="U7" s="59">
        <v>10903133</v>
      </c>
      <c r="V7" s="59">
        <v>39490883</v>
      </c>
      <c r="W7" s="59">
        <v>42171310</v>
      </c>
      <c r="X7" s="59">
        <v>-2680427</v>
      </c>
      <c r="Y7" s="60">
        <v>-6.36</v>
      </c>
      <c r="Z7" s="61">
        <v>42171310</v>
      </c>
    </row>
    <row r="8" spans="1:26" ht="12.75">
      <c r="A8" s="57" t="s">
        <v>34</v>
      </c>
      <c r="B8" s="18">
        <v>146352425</v>
      </c>
      <c r="C8" s="18">
        <v>0</v>
      </c>
      <c r="D8" s="58">
        <v>172339472</v>
      </c>
      <c r="E8" s="59">
        <v>181591090</v>
      </c>
      <c r="F8" s="59">
        <v>56740000</v>
      </c>
      <c r="G8" s="59">
        <v>6965371</v>
      </c>
      <c r="H8" s="59">
        <v>-4446711</v>
      </c>
      <c r="I8" s="59">
        <v>59258660</v>
      </c>
      <c r="J8" s="59">
        <v>30375</v>
      </c>
      <c r="K8" s="59">
        <v>3082349</v>
      </c>
      <c r="L8" s="59">
        <v>45697892</v>
      </c>
      <c r="M8" s="59">
        <v>48810616</v>
      </c>
      <c r="N8" s="59">
        <v>3370693</v>
      </c>
      <c r="O8" s="59">
        <v>5639168</v>
      </c>
      <c r="P8" s="59">
        <v>0</v>
      </c>
      <c r="Q8" s="59">
        <v>9009861</v>
      </c>
      <c r="R8" s="59">
        <v>32241124</v>
      </c>
      <c r="S8" s="59">
        <v>9854010</v>
      </c>
      <c r="T8" s="59">
        <v>4038481</v>
      </c>
      <c r="U8" s="59">
        <v>46133615</v>
      </c>
      <c r="V8" s="59">
        <v>163212752</v>
      </c>
      <c r="W8" s="59">
        <v>181591090</v>
      </c>
      <c r="X8" s="59">
        <v>-18378338</v>
      </c>
      <c r="Y8" s="60">
        <v>-10.12</v>
      </c>
      <c r="Z8" s="61">
        <v>181591090</v>
      </c>
    </row>
    <row r="9" spans="1:26" ht="12.75">
      <c r="A9" s="57" t="s">
        <v>35</v>
      </c>
      <c r="B9" s="18">
        <v>173652584</v>
      </c>
      <c r="C9" s="18">
        <v>0</v>
      </c>
      <c r="D9" s="58">
        <v>181426055</v>
      </c>
      <c r="E9" s="59">
        <v>177102503</v>
      </c>
      <c r="F9" s="59">
        <v>3459969</v>
      </c>
      <c r="G9" s="59">
        <v>4301212</v>
      </c>
      <c r="H9" s="59">
        <v>4925249</v>
      </c>
      <c r="I9" s="59">
        <v>12686430</v>
      </c>
      <c r="J9" s="59">
        <v>5690994</v>
      </c>
      <c r="K9" s="59">
        <v>8416514</v>
      </c>
      <c r="L9" s="59">
        <v>6356400</v>
      </c>
      <c r="M9" s="59">
        <v>20463908</v>
      </c>
      <c r="N9" s="59">
        <v>5442231</v>
      </c>
      <c r="O9" s="59">
        <v>5244335</v>
      </c>
      <c r="P9" s="59">
        <v>6908532</v>
      </c>
      <c r="Q9" s="59">
        <v>17595098</v>
      </c>
      <c r="R9" s="59">
        <v>1593100</v>
      </c>
      <c r="S9" s="59">
        <v>2570023</v>
      </c>
      <c r="T9" s="59">
        <v>4404939</v>
      </c>
      <c r="U9" s="59">
        <v>8568062</v>
      </c>
      <c r="V9" s="59">
        <v>59313498</v>
      </c>
      <c r="W9" s="59">
        <v>177102503</v>
      </c>
      <c r="X9" s="59">
        <v>-117789005</v>
      </c>
      <c r="Y9" s="60">
        <v>-66.51</v>
      </c>
      <c r="Z9" s="61">
        <v>177102503</v>
      </c>
    </row>
    <row r="10" spans="1:26" ht="20.25">
      <c r="A10" s="62" t="s">
        <v>112</v>
      </c>
      <c r="B10" s="63">
        <f>SUM(B5:B9)</f>
        <v>1518361672</v>
      </c>
      <c r="C10" s="63">
        <f>SUM(C5:C9)</f>
        <v>0</v>
      </c>
      <c r="D10" s="64">
        <f aca="true" t="shared" si="0" ref="D10:Z10">SUM(D5:D9)</f>
        <v>1778647259</v>
      </c>
      <c r="E10" s="65">
        <f t="shared" si="0"/>
        <v>1686575325</v>
      </c>
      <c r="F10" s="65">
        <f t="shared" si="0"/>
        <v>249175917</v>
      </c>
      <c r="G10" s="65">
        <f t="shared" si="0"/>
        <v>109651976</v>
      </c>
      <c r="H10" s="65">
        <f t="shared" si="0"/>
        <v>122440950</v>
      </c>
      <c r="I10" s="65">
        <f t="shared" si="0"/>
        <v>481268843</v>
      </c>
      <c r="J10" s="65">
        <f t="shared" si="0"/>
        <v>109656067</v>
      </c>
      <c r="K10" s="65">
        <f t="shared" si="0"/>
        <v>111202937</v>
      </c>
      <c r="L10" s="65">
        <f t="shared" si="0"/>
        <v>142691163</v>
      </c>
      <c r="M10" s="65">
        <f t="shared" si="0"/>
        <v>363550167</v>
      </c>
      <c r="N10" s="65">
        <f t="shared" si="0"/>
        <v>115049730</v>
      </c>
      <c r="O10" s="65">
        <f t="shared" si="0"/>
        <v>120832327</v>
      </c>
      <c r="P10" s="65">
        <f t="shared" si="0"/>
        <v>132500677</v>
      </c>
      <c r="Q10" s="65">
        <f t="shared" si="0"/>
        <v>368382734</v>
      </c>
      <c r="R10" s="65">
        <f t="shared" si="0"/>
        <v>131743644</v>
      </c>
      <c r="S10" s="65">
        <f t="shared" si="0"/>
        <v>124750234</v>
      </c>
      <c r="T10" s="65">
        <f t="shared" si="0"/>
        <v>108908049</v>
      </c>
      <c r="U10" s="65">
        <f t="shared" si="0"/>
        <v>365401927</v>
      </c>
      <c r="V10" s="65">
        <f t="shared" si="0"/>
        <v>1578603671</v>
      </c>
      <c r="W10" s="65">
        <f t="shared" si="0"/>
        <v>1686575325</v>
      </c>
      <c r="X10" s="65">
        <f t="shared" si="0"/>
        <v>-107971654</v>
      </c>
      <c r="Y10" s="66">
        <f>+IF(W10&lt;&gt;0,(X10/W10)*100,0)</f>
        <v>-6.40182815433992</v>
      </c>
      <c r="Z10" s="67">
        <f t="shared" si="0"/>
        <v>1686575325</v>
      </c>
    </row>
    <row r="11" spans="1:26" ht="12.75">
      <c r="A11" s="57" t="s">
        <v>36</v>
      </c>
      <c r="B11" s="18">
        <v>461655494</v>
      </c>
      <c r="C11" s="18">
        <v>0</v>
      </c>
      <c r="D11" s="58">
        <v>603267727</v>
      </c>
      <c r="E11" s="59">
        <v>557732911</v>
      </c>
      <c r="F11" s="59">
        <v>37135550</v>
      </c>
      <c r="G11" s="59">
        <v>41270895</v>
      </c>
      <c r="H11" s="59">
        <v>41898576</v>
      </c>
      <c r="I11" s="59">
        <v>120305021</v>
      </c>
      <c r="J11" s="59">
        <v>40240122</v>
      </c>
      <c r="K11" s="59">
        <v>60013338</v>
      </c>
      <c r="L11" s="59">
        <v>39066064</v>
      </c>
      <c r="M11" s="59">
        <v>139319524</v>
      </c>
      <c r="N11" s="59">
        <v>41671099</v>
      </c>
      <c r="O11" s="59">
        <v>40491864</v>
      </c>
      <c r="P11" s="59">
        <v>39708084</v>
      </c>
      <c r="Q11" s="59">
        <v>121871047</v>
      </c>
      <c r="R11" s="59">
        <v>42322706</v>
      </c>
      <c r="S11" s="59">
        <v>40690177</v>
      </c>
      <c r="T11" s="59">
        <v>41161403</v>
      </c>
      <c r="U11" s="59">
        <v>124174286</v>
      </c>
      <c r="V11" s="59">
        <v>505669878</v>
      </c>
      <c r="W11" s="59">
        <v>557732911</v>
      </c>
      <c r="X11" s="59">
        <v>-52063033</v>
      </c>
      <c r="Y11" s="60">
        <v>-9.33</v>
      </c>
      <c r="Z11" s="61">
        <v>557732911</v>
      </c>
    </row>
    <row r="12" spans="1:26" ht="12.75">
      <c r="A12" s="57" t="s">
        <v>37</v>
      </c>
      <c r="B12" s="18">
        <v>17537608</v>
      </c>
      <c r="C12" s="18">
        <v>0</v>
      </c>
      <c r="D12" s="58">
        <v>19936393</v>
      </c>
      <c r="E12" s="59">
        <v>19936393</v>
      </c>
      <c r="F12" s="59">
        <v>1468452</v>
      </c>
      <c r="G12" s="59">
        <v>1468452</v>
      </c>
      <c r="H12" s="59">
        <v>1468452</v>
      </c>
      <c r="I12" s="59">
        <v>4405356</v>
      </c>
      <c r="J12" s="59">
        <v>1468452</v>
      </c>
      <c r="K12" s="59">
        <v>1485914</v>
      </c>
      <c r="L12" s="59">
        <v>1493735</v>
      </c>
      <c r="M12" s="59">
        <v>4448101</v>
      </c>
      <c r="N12" s="59">
        <v>1497655</v>
      </c>
      <c r="O12" s="59">
        <v>1485017</v>
      </c>
      <c r="P12" s="59">
        <v>1482954</v>
      </c>
      <c r="Q12" s="59">
        <v>4465626</v>
      </c>
      <c r="R12" s="59">
        <v>1481514</v>
      </c>
      <c r="S12" s="59">
        <v>1482954</v>
      </c>
      <c r="T12" s="59">
        <v>1683486</v>
      </c>
      <c r="U12" s="59">
        <v>4647954</v>
      </c>
      <c r="V12" s="59">
        <v>17967037</v>
      </c>
      <c r="W12" s="59">
        <v>19936393</v>
      </c>
      <c r="X12" s="59">
        <v>-1969356</v>
      </c>
      <c r="Y12" s="60">
        <v>-9.88</v>
      </c>
      <c r="Z12" s="61">
        <v>19936393</v>
      </c>
    </row>
    <row r="13" spans="1:26" ht="12.75">
      <c r="A13" s="57" t="s">
        <v>113</v>
      </c>
      <c r="B13" s="18">
        <v>176689796</v>
      </c>
      <c r="C13" s="18">
        <v>0</v>
      </c>
      <c r="D13" s="58">
        <v>206956224</v>
      </c>
      <c r="E13" s="59">
        <v>206956223</v>
      </c>
      <c r="F13" s="59">
        <v>0</v>
      </c>
      <c r="G13" s="59">
        <v>0</v>
      </c>
      <c r="H13" s="59">
        <v>3426</v>
      </c>
      <c r="I13" s="59">
        <v>3426</v>
      </c>
      <c r="J13" s="59">
        <v>987</v>
      </c>
      <c r="K13" s="59">
        <v>0</v>
      </c>
      <c r="L13" s="59">
        <v>0</v>
      </c>
      <c r="M13" s="59">
        <v>987</v>
      </c>
      <c r="N13" s="59">
        <v>0</v>
      </c>
      <c r="O13" s="59">
        <v>96311931</v>
      </c>
      <c r="P13" s="59">
        <v>0</v>
      </c>
      <c r="Q13" s="59">
        <v>96311931</v>
      </c>
      <c r="R13" s="59">
        <v>0</v>
      </c>
      <c r="S13" s="59">
        <v>0</v>
      </c>
      <c r="T13" s="59">
        <v>0</v>
      </c>
      <c r="U13" s="59">
        <v>0</v>
      </c>
      <c r="V13" s="59">
        <v>96316344</v>
      </c>
      <c r="W13" s="59">
        <v>206956223</v>
      </c>
      <c r="X13" s="59">
        <v>-110639879</v>
      </c>
      <c r="Y13" s="60">
        <v>-53.46</v>
      </c>
      <c r="Z13" s="61">
        <v>206956223</v>
      </c>
    </row>
    <row r="14" spans="1:26" ht="12.75">
      <c r="A14" s="57" t="s">
        <v>38</v>
      </c>
      <c r="B14" s="18">
        <v>17036225</v>
      </c>
      <c r="C14" s="18">
        <v>0</v>
      </c>
      <c r="D14" s="58">
        <v>39877000</v>
      </c>
      <c r="E14" s="59">
        <v>29877000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15972764</v>
      </c>
      <c r="M14" s="59">
        <v>15972764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15176810</v>
      </c>
      <c r="U14" s="59">
        <v>15176810</v>
      </c>
      <c r="V14" s="59">
        <v>31149574</v>
      </c>
      <c r="W14" s="59">
        <v>29877000</v>
      </c>
      <c r="X14" s="59">
        <v>1272574</v>
      </c>
      <c r="Y14" s="60">
        <v>4.26</v>
      </c>
      <c r="Z14" s="61">
        <v>29877000</v>
      </c>
    </row>
    <row r="15" spans="1:26" ht="12.75">
      <c r="A15" s="57" t="s">
        <v>39</v>
      </c>
      <c r="B15" s="18">
        <v>412263903</v>
      </c>
      <c r="C15" s="18">
        <v>0</v>
      </c>
      <c r="D15" s="58">
        <v>441448194</v>
      </c>
      <c r="E15" s="59">
        <v>461083671</v>
      </c>
      <c r="F15" s="59">
        <v>326663</v>
      </c>
      <c r="G15" s="59">
        <v>55640222</v>
      </c>
      <c r="H15" s="59">
        <v>57758876</v>
      </c>
      <c r="I15" s="59">
        <v>113725761</v>
      </c>
      <c r="J15" s="59">
        <v>38788680</v>
      </c>
      <c r="K15" s="59">
        <v>33454341</v>
      </c>
      <c r="L15" s="59">
        <v>34558647</v>
      </c>
      <c r="M15" s="59">
        <v>106801668</v>
      </c>
      <c r="N15" s="59">
        <v>32435874</v>
      </c>
      <c r="O15" s="59">
        <v>36936609</v>
      </c>
      <c r="P15" s="59">
        <v>34557641</v>
      </c>
      <c r="Q15" s="59">
        <v>103930124</v>
      </c>
      <c r="R15" s="59">
        <v>37850587</v>
      </c>
      <c r="S15" s="59">
        <v>31437547</v>
      </c>
      <c r="T15" s="59">
        <v>29272650</v>
      </c>
      <c r="U15" s="59">
        <v>98560784</v>
      </c>
      <c r="V15" s="59">
        <v>423018337</v>
      </c>
      <c r="W15" s="59">
        <v>461083671</v>
      </c>
      <c r="X15" s="59">
        <v>-38065334</v>
      </c>
      <c r="Y15" s="60">
        <v>-8.26</v>
      </c>
      <c r="Z15" s="61">
        <v>461083671</v>
      </c>
    </row>
    <row r="16" spans="1:26" ht="12.75">
      <c r="A16" s="57" t="s">
        <v>34</v>
      </c>
      <c r="B16" s="18">
        <v>9129449</v>
      </c>
      <c r="C16" s="18">
        <v>0</v>
      </c>
      <c r="D16" s="58">
        <v>10048600</v>
      </c>
      <c r="E16" s="59">
        <v>10948600</v>
      </c>
      <c r="F16" s="59">
        <v>4985031</v>
      </c>
      <c r="G16" s="59">
        <v>2202595</v>
      </c>
      <c r="H16" s="59">
        <v>81957</v>
      </c>
      <c r="I16" s="59">
        <v>7269583</v>
      </c>
      <c r="J16" s="59">
        <v>1209150</v>
      </c>
      <c r="K16" s="59">
        <v>158305</v>
      </c>
      <c r="L16" s="59">
        <v>74287</v>
      </c>
      <c r="M16" s="59">
        <v>1441742</v>
      </c>
      <c r="N16" s="59">
        <v>61918</v>
      </c>
      <c r="O16" s="59">
        <v>59154</v>
      </c>
      <c r="P16" s="59">
        <v>89478</v>
      </c>
      <c r="Q16" s="59">
        <v>210550</v>
      </c>
      <c r="R16" s="59">
        <v>0</v>
      </c>
      <c r="S16" s="59">
        <v>149614</v>
      </c>
      <c r="T16" s="59">
        <v>1273864</v>
      </c>
      <c r="U16" s="59">
        <v>1423478</v>
      </c>
      <c r="V16" s="59">
        <v>10345353</v>
      </c>
      <c r="W16" s="59">
        <v>10948600</v>
      </c>
      <c r="X16" s="59">
        <v>-603247</v>
      </c>
      <c r="Y16" s="60">
        <v>-5.51</v>
      </c>
      <c r="Z16" s="61">
        <v>10948600</v>
      </c>
    </row>
    <row r="17" spans="1:26" ht="12.75">
      <c r="A17" s="57" t="s">
        <v>40</v>
      </c>
      <c r="B17" s="18">
        <v>388249316</v>
      </c>
      <c r="C17" s="18">
        <v>0</v>
      </c>
      <c r="D17" s="58">
        <v>486712585</v>
      </c>
      <c r="E17" s="59">
        <v>491749045</v>
      </c>
      <c r="F17" s="59">
        <v>4790873</v>
      </c>
      <c r="G17" s="59">
        <v>15013827</v>
      </c>
      <c r="H17" s="59">
        <v>19130144</v>
      </c>
      <c r="I17" s="59">
        <v>38934844</v>
      </c>
      <c r="J17" s="59">
        <v>31610392</v>
      </c>
      <c r="K17" s="59">
        <v>16868829</v>
      </c>
      <c r="L17" s="59">
        <v>24690575</v>
      </c>
      <c r="M17" s="59">
        <v>73169796</v>
      </c>
      <c r="N17" s="59">
        <v>13515865</v>
      </c>
      <c r="O17" s="59">
        <v>15003598</v>
      </c>
      <c r="P17" s="59">
        <v>31334912</v>
      </c>
      <c r="Q17" s="59">
        <v>59854375</v>
      </c>
      <c r="R17" s="59">
        <v>22925025</v>
      </c>
      <c r="S17" s="59">
        <v>28289673</v>
      </c>
      <c r="T17" s="59">
        <v>59143946</v>
      </c>
      <c r="U17" s="59">
        <v>110358644</v>
      </c>
      <c r="V17" s="59">
        <v>282317659</v>
      </c>
      <c r="W17" s="59">
        <v>491749045</v>
      </c>
      <c r="X17" s="59">
        <v>-209431386</v>
      </c>
      <c r="Y17" s="60">
        <v>-42.59</v>
      </c>
      <c r="Z17" s="61">
        <v>491749045</v>
      </c>
    </row>
    <row r="18" spans="1:26" ht="12.75">
      <c r="A18" s="68" t="s">
        <v>41</v>
      </c>
      <c r="B18" s="69">
        <f>SUM(B11:B17)</f>
        <v>1482561791</v>
      </c>
      <c r="C18" s="69">
        <f>SUM(C11:C17)</f>
        <v>0</v>
      </c>
      <c r="D18" s="70">
        <f aca="true" t="shared" si="1" ref="D18:Z18">SUM(D11:D17)</f>
        <v>1808246723</v>
      </c>
      <c r="E18" s="71">
        <f t="shared" si="1"/>
        <v>1778283843</v>
      </c>
      <c r="F18" s="71">
        <f t="shared" si="1"/>
        <v>48706569</v>
      </c>
      <c r="G18" s="71">
        <f t="shared" si="1"/>
        <v>115595991</v>
      </c>
      <c r="H18" s="71">
        <f t="shared" si="1"/>
        <v>120341431</v>
      </c>
      <c r="I18" s="71">
        <f t="shared" si="1"/>
        <v>284643991</v>
      </c>
      <c r="J18" s="71">
        <f t="shared" si="1"/>
        <v>113317783</v>
      </c>
      <c r="K18" s="71">
        <f t="shared" si="1"/>
        <v>111980727</v>
      </c>
      <c r="L18" s="71">
        <f t="shared" si="1"/>
        <v>115856072</v>
      </c>
      <c r="M18" s="71">
        <f t="shared" si="1"/>
        <v>341154582</v>
      </c>
      <c r="N18" s="71">
        <f t="shared" si="1"/>
        <v>89182411</v>
      </c>
      <c r="O18" s="71">
        <f t="shared" si="1"/>
        <v>190288173</v>
      </c>
      <c r="P18" s="71">
        <f t="shared" si="1"/>
        <v>107173069</v>
      </c>
      <c r="Q18" s="71">
        <f t="shared" si="1"/>
        <v>386643653</v>
      </c>
      <c r="R18" s="71">
        <f t="shared" si="1"/>
        <v>104579832</v>
      </c>
      <c r="S18" s="71">
        <f t="shared" si="1"/>
        <v>102049965</v>
      </c>
      <c r="T18" s="71">
        <f t="shared" si="1"/>
        <v>147712159</v>
      </c>
      <c r="U18" s="71">
        <f t="shared" si="1"/>
        <v>354341956</v>
      </c>
      <c r="V18" s="71">
        <f t="shared" si="1"/>
        <v>1366784182</v>
      </c>
      <c r="W18" s="71">
        <f t="shared" si="1"/>
        <v>1778283843</v>
      </c>
      <c r="X18" s="71">
        <f t="shared" si="1"/>
        <v>-411499661</v>
      </c>
      <c r="Y18" s="66">
        <f>+IF(W18&lt;&gt;0,(X18/W18)*100,0)</f>
        <v>-23.140268783288946</v>
      </c>
      <c r="Z18" s="72">
        <f t="shared" si="1"/>
        <v>1778283843</v>
      </c>
    </row>
    <row r="19" spans="1:26" ht="12.75">
      <c r="A19" s="68" t="s">
        <v>42</v>
      </c>
      <c r="B19" s="73">
        <f>+B10-B18</f>
        <v>35799881</v>
      </c>
      <c r="C19" s="73">
        <f>+C10-C18</f>
        <v>0</v>
      </c>
      <c r="D19" s="74">
        <f aca="true" t="shared" si="2" ref="D19:Z19">+D10-D18</f>
        <v>-29599464</v>
      </c>
      <c r="E19" s="75">
        <f t="shared" si="2"/>
        <v>-91708518</v>
      </c>
      <c r="F19" s="75">
        <f t="shared" si="2"/>
        <v>200469348</v>
      </c>
      <c r="G19" s="75">
        <f t="shared" si="2"/>
        <v>-5944015</v>
      </c>
      <c r="H19" s="75">
        <f t="shared" si="2"/>
        <v>2099519</v>
      </c>
      <c r="I19" s="75">
        <f t="shared" si="2"/>
        <v>196624852</v>
      </c>
      <c r="J19" s="75">
        <f t="shared" si="2"/>
        <v>-3661716</v>
      </c>
      <c r="K19" s="75">
        <f t="shared" si="2"/>
        <v>-777790</v>
      </c>
      <c r="L19" s="75">
        <f t="shared" si="2"/>
        <v>26835091</v>
      </c>
      <c r="M19" s="75">
        <f t="shared" si="2"/>
        <v>22395585</v>
      </c>
      <c r="N19" s="75">
        <f t="shared" si="2"/>
        <v>25867319</v>
      </c>
      <c r="O19" s="75">
        <f t="shared" si="2"/>
        <v>-69455846</v>
      </c>
      <c r="P19" s="75">
        <f t="shared" si="2"/>
        <v>25327608</v>
      </c>
      <c r="Q19" s="75">
        <f t="shared" si="2"/>
        <v>-18260919</v>
      </c>
      <c r="R19" s="75">
        <f t="shared" si="2"/>
        <v>27163812</v>
      </c>
      <c r="S19" s="75">
        <f t="shared" si="2"/>
        <v>22700269</v>
      </c>
      <c r="T19" s="75">
        <f t="shared" si="2"/>
        <v>-38804110</v>
      </c>
      <c r="U19" s="75">
        <f t="shared" si="2"/>
        <v>11059971</v>
      </c>
      <c r="V19" s="75">
        <f t="shared" si="2"/>
        <v>211819489</v>
      </c>
      <c r="W19" s="75">
        <f>IF(E10=E18,0,W10-W18)</f>
        <v>-91708518</v>
      </c>
      <c r="X19" s="75">
        <f t="shared" si="2"/>
        <v>303528007</v>
      </c>
      <c r="Y19" s="76">
        <f>+IF(W19&lt;&gt;0,(X19/W19)*100,0)</f>
        <v>-330.970354356833</v>
      </c>
      <c r="Z19" s="77">
        <f t="shared" si="2"/>
        <v>-91708518</v>
      </c>
    </row>
    <row r="20" spans="1:26" ht="20.25">
      <c r="A20" s="78" t="s">
        <v>43</v>
      </c>
      <c r="B20" s="79">
        <v>87782074</v>
      </c>
      <c r="C20" s="79">
        <v>0</v>
      </c>
      <c r="D20" s="80">
        <v>141087528</v>
      </c>
      <c r="E20" s="81">
        <v>141599000</v>
      </c>
      <c r="F20" s="81">
        <v>12640000</v>
      </c>
      <c r="G20" s="81">
        <v>0</v>
      </c>
      <c r="H20" s="81">
        <v>-10572151</v>
      </c>
      <c r="I20" s="81">
        <v>2067849</v>
      </c>
      <c r="J20" s="81">
        <v>0</v>
      </c>
      <c r="K20" s="81">
        <v>63574588</v>
      </c>
      <c r="L20" s="81">
        <v>2029787</v>
      </c>
      <c r="M20" s="81">
        <v>65604375</v>
      </c>
      <c r="N20" s="81">
        <v>12365422</v>
      </c>
      <c r="O20" s="81">
        <v>1217283</v>
      </c>
      <c r="P20" s="81">
        <v>0</v>
      </c>
      <c r="Q20" s="81">
        <v>13582705</v>
      </c>
      <c r="R20" s="81">
        <v>4852579</v>
      </c>
      <c r="S20" s="81">
        <v>22067183</v>
      </c>
      <c r="T20" s="81">
        <v>0</v>
      </c>
      <c r="U20" s="81">
        <v>26919762</v>
      </c>
      <c r="V20" s="81">
        <v>108174691</v>
      </c>
      <c r="W20" s="81">
        <v>141599000</v>
      </c>
      <c r="X20" s="81">
        <v>-33424309</v>
      </c>
      <c r="Y20" s="82">
        <v>-23.6</v>
      </c>
      <c r="Z20" s="83">
        <v>141599000</v>
      </c>
    </row>
    <row r="21" spans="1:26" ht="41.25">
      <c r="A21" s="84" t="s">
        <v>114</v>
      </c>
      <c r="B21" s="85">
        <v>0</v>
      </c>
      <c r="C21" s="85">
        <v>0</v>
      </c>
      <c r="D21" s="86">
        <v>0</v>
      </c>
      <c r="E21" s="87">
        <v>3269000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3269000</v>
      </c>
      <c r="X21" s="87">
        <v>-3269000</v>
      </c>
      <c r="Y21" s="88">
        <v>-100</v>
      </c>
      <c r="Z21" s="89">
        <v>3269000</v>
      </c>
    </row>
    <row r="22" spans="1:26" ht="12.75">
      <c r="A22" s="90" t="s">
        <v>115</v>
      </c>
      <c r="B22" s="91">
        <f>SUM(B19:B21)</f>
        <v>123581955</v>
      </c>
      <c r="C22" s="91">
        <f>SUM(C19:C21)</f>
        <v>0</v>
      </c>
      <c r="D22" s="92">
        <f aca="true" t="shared" si="3" ref="D22:Z22">SUM(D19:D21)</f>
        <v>111488064</v>
      </c>
      <c r="E22" s="93">
        <f t="shared" si="3"/>
        <v>53159482</v>
      </c>
      <c r="F22" s="93">
        <f t="shared" si="3"/>
        <v>213109348</v>
      </c>
      <c r="G22" s="93">
        <f t="shared" si="3"/>
        <v>-5944015</v>
      </c>
      <c r="H22" s="93">
        <f t="shared" si="3"/>
        <v>-8472632</v>
      </c>
      <c r="I22" s="93">
        <f t="shared" si="3"/>
        <v>198692701</v>
      </c>
      <c r="J22" s="93">
        <f t="shared" si="3"/>
        <v>-3661716</v>
      </c>
      <c r="K22" s="93">
        <f t="shared" si="3"/>
        <v>62796798</v>
      </c>
      <c r="L22" s="93">
        <f t="shared" si="3"/>
        <v>28864878</v>
      </c>
      <c r="M22" s="93">
        <f t="shared" si="3"/>
        <v>87999960</v>
      </c>
      <c r="N22" s="93">
        <f t="shared" si="3"/>
        <v>38232741</v>
      </c>
      <c r="O22" s="93">
        <f t="shared" si="3"/>
        <v>-68238563</v>
      </c>
      <c r="P22" s="93">
        <f t="shared" si="3"/>
        <v>25327608</v>
      </c>
      <c r="Q22" s="93">
        <f t="shared" si="3"/>
        <v>-4678214</v>
      </c>
      <c r="R22" s="93">
        <f t="shared" si="3"/>
        <v>32016391</v>
      </c>
      <c r="S22" s="93">
        <f t="shared" si="3"/>
        <v>44767452</v>
      </c>
      <c r="T22" s="93">
        <f t="shared" si="3"/>
        <v>-38804110</v>
      </c>
      <c r="U22" s="93">
        <f t="shared" si="3"/>
        <v>37979733</v>
      </c>
      <c r="V22" s="93">
        <f t="shared" si="3"/>
        <v>319994180</v>
      </c>
      <c r="W22" s="93">
        <f t="shared" si="3"/>
        <v>53159482</v>
      </c>
      <c r="X22" s="93">
        <f t="shared" si="3"/>
        <v>266834698</v>
      </c>
      <c r="Y22" s="94">
        <f>+IF(W22&lt;&gt;0,(X22/W22)*100,0)</f>
        <v>501.951275597456</v>
      </c>
      <c r="Z22" s="95">
        <f t="shared" si="3"/>
        <v>53159482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123581955</v>
      </c>
      <c r="C24" s="73">
        <f>SUM(C22:C23)</f>
        <v>0</v>
      </c>
      <c r="D24" s="74">
        <f aca="true" t="shared" si="4" ref="D24:Z24">SUM(D22:D23)</f>
        <v>111488064</v>
      </c>
      <c r="E24" s="75">
        <f t="shared" si="4"/>
        <v>53159482</v>
      </c>
      <c r="F24" s="75">
        <f t="shared" si="4"/>
        <v>213109348</v>
      </c>
      <c r="G24" s="75">
        <f t="shared" si="4"/>
        <v>-5944015</v>
      </c>
      <c r="H24" s="75">
        <f t="shared" si="4"/>
        <v>-8472632</v>
      </c>
      <c r="I24" s="75">
        <f t="shared" si="4"/>
        <v>198692701</v>
      </c>
      <c r="J24" s="75">
        <f t="shared" si="4"/>
        <v>-3661716</v>
      </c>
      <c r="K24" s="75">
        <f t="shared" si="4"/>
        <v>62796798</v>
      </c>
      <c r="L24" s="75">
        <f t="shared" si="4"/>
        <v>28864878</v>
      </c>
      <c r="M24" s="75">
        <f t="shared" si="4"/>
        <v>87999960</v>
      </c>
      <c r="N24" s="75">
        <f t="shared" si="4"/>
        <v>38232741</v>
      </c>
      <c r="O24" s="75">
        <f t="shared" si="4"/>
        <v>-68238563</v>
      </c>
      <c r="P24" s="75">
        <f t="shared" si="4"/>
        <v>25327608</v>
      </c>
      <c r="Q24" s="75">
        <f t="shared" si="4"/>
        <v>-4678214</v>
      </c>
      <c r="R24" s="75">
        <f t="shared" si="4"/>
        <v>32016391</v>
      </c>
      <c r="S24" s="75">
        <f t="shared" si="4"/>
        <v>44767452</v>
      </c>
      <c r="T24" s="75">
        <f t="shared" si="4"/>
        <v>-38804110</v>
      </c>
      <c r="U24" s="75">
        <f t="shared" si="4"/>
        <v>37979733</v>
      </c>
      <c r="V24" s="75">
        <f t="shared" si="4"/>
        <v>319994180</v>
      </c>
      <c r="W24" s="75">
        <f t="shared" si="4"/>
        <v>53159482</v>
      </c>
      <c r="X24" s="75">
        <f t="shared" si="4"/>
        <v>266834698</v>
      </c>
      <c r="Y24" s="76">
        <f>+IF(W24&lt;&gt;0,(X24/W24)*100,0)</f>
        <v>501.951275597456</v>
      </c>
      <c r="Z24" s="77">
        <f t="shared" si="4"/>
        <v>53159482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482034082</v>
      </c>
      <c r="C27" s="21">
        <v>0</v>
      </c>
      <c r="D27" s="103">
        <v>558276528</v>
      </c>
      <c r="E27" s="104">
        <v>577905757</v>
      </c>
      <c r="F27" s="104">
        <v>17791440</v>
      </c>
      <c r="G27" s="104">
        <v>57575401</v>
      </c>
      <c r="H27" s="104">
        <v>18707590</v>
      </c>
      <c r="I27" s="104">
        <v>94074431</v>
      </c>
      <c r="J27" s="104">
        <v>36767162</v>
      </c>
      <c r="K27" s="104">
        <v>27935542</v>
      </c>
      <c r="L27" s="104">
        <v>44201467</v>
      </c>
      <c r="M27" s="104">
        <v>108904171</v>
      </c>
      <c r="N27" s="104">
        <v>9979464</v>
      </c>
      <c r="O27" s="104">
        <v>20581709</v>
      </c>
      <c r="P27" s="104">
        <v>40098003</v>
      </c>
      <c r="Q27" s="104">
        <v>70659176</v>
      </c>
      <c r="R27" s="104">
        <v>7219000</v>
      </c>
      <c r="S27" s="104">
        <v>22501884</v>
      </c>
      <c r="T27" s="104">
        <v>50005497</v>
      </c>
      <c r="U27" s="104">
        <v>79726381</v>
      </c>
      <c r="V27" s="104">
        <v>353364159</v>
      </c>
      <c r="W27" s="104">
        <v>577905757</v>
      </c>
      <c r="X27" s="104">
        <v>-224541598</v>
      </c>
      <c r="Y27" s="105">
        <v>-38.85</v>
      </c>
      <c r="Z27" s="106">
        <v>577905757</v>
      </c>
    </row>
    <row r="28" spans="1:26" ht="12.75">
      <c r="A28" s="107" t="s">
        <v>47</v>
      </c>
      <c r="B28" s="18">
        <v>83202899</v>
      </c>
      <c r="C28" s="18">
        <v>0</v>
      </c>
      <c r="D28" s="58">
        <v>88587528</v>
      </c>
      <c r="E28" s="59">
        <v>141599000</v>
      </c>
      <c r="F28" s="59">
        <v>0</v>
      </c>
      <c r="G28" s="59">
        <v>232135</v>
      </c>
      <c r="H28" s="59">
        <v>3222055</v>
      </c>
      <c r="I28" s="59">
        <v>3454190</v>
      </c>
      <c r="J28" s="59">
        <v>15114620</v>
      </c>
      <c r="K28" s="59">
        <v>53948314</v>
      </c>
      <c r="L28" s="59">
        <v>10100641</v>
      </c>
      <c r="M28" s="59">
        <v>79163575</v>
      </c>
      <c r="N28" s="59">
        <v>81275</v>
      </c>
      <c r="O28" s="59">
        <v>7470670</v>
      </c>
      <c r="P28" s="59">
        <v>7570174</v>
      </c>
      <c r="Q28" s="59">
        <v>15122119</v>
      </c>
      <c r="R28" s="59">
        <v>5574383</v>
      </c>
      <c r="S28" s="59">
        <v>6709010</v>
      </c>
      <c r="T28" s="59">
        <v>9155681</v>
      </c>
      <c r="U28" s="59">
        <v>21439074</v>
      </c>
      <c r="V28" s="59">
        <v>119178958</v>
      </c>
      <c r="W28" s="59">
        <v>141599000</v>
      </c>
      <c r="X28" s="59">
        <v>-22420042</v>
      </c>
      <c r="Y28" s="60">
        <v>-15.83</v>
      </c>
      <c r="Z28" s="61">
        <v>141599000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120561282</v>
      </c>
      <c r="C30" s="18">
        <v>0</v>
      </c>
      <c r="D30" s="58">
        <v>140000000</v>
      </c>
      <c r="E30" s="59">
        <v>96407190</v>
      </c>
      <c r="F30" s="59">
        <v>0</v>
      </c>
      <c r="G30" s="59">
        <v>0</v>
      </c>
      <c r="H30" s="59">
        <v>2991902</v>
      </c>
      <c r="I30" s="59">
        <v>2991902</v>
      </c>
      <c r="J30" s="59">
        <v>2499195</v>
      </c>
      <c r="K30" s="59">
        <v>2121237</v>
      </c>
      <c r="L30" s="59">
        <v>14415307</v>
      </c>
      <c r="M30" s="59">
        <v>19035739</v>
      </c>
      <c r="N30" s="59">
        <v>3169160</v>
      </c>
      <c r="O30" s="59">
        <v>7236817</v>
      </c>
      <c r="P30" s="59">
        <v>21342460</v>
      </c>
      <c r="Q30" s="59">
        <v>31748437</v>
      </c>
      <c r="R30" s="59">
        <v>-3678421</v>
      </c>
      <c r="S30" s="59">
        <v>3831060</v>
      </c>
      <c r="T30" s="59">
        <v>20531913</v>
      </c>
      <c r="U30" s="59">
        <v>20684552</v>
      </c>
      <c r="V30" s="59">
        <v>74460630</v>
      </c>
      <c r="W30" s="59">
        <v>96407190</v>
      </c>
      <c r="X30" s="59">
        <v>-21946560</v>
      </c>
      <c r="Y30" s="60">
        <v>-22.76</v>
      </c>
      <c r="Z30" s="61">
        <v>96407190</v>
      </c>
    </row>
    <row r="31" spans="1:26" ht="12.75">
      <c r="A31" s="57" t="s">
        <v>49</v>
      </c>
      <c r="B31" s="18">
        <v>262643947</v>
      </c>
      <c r="C31" s="18">
        <v>0</v>
      </c>
      <c r="D31" s="58">
        <v>329689000</v>
      </c>
      <c r="E31" s="59">
        <v>339899567</v>
      </c>
      <c r="F31" s="59">
        <v>17791440</v>
      </c>
      <c r="G31" s="59">
        <v>57343266</v>
      </c>
      <c r="H31" s="59">
        <v>12493633</v>
      </c>
      <c r="I31" s="59">
        <v>87628339</v>
      </c>
      <c r="J31" s="59">
        <v>19153347</v>
      </c>
      <c r="K31" s="59">
        <v>-28134009</v>
      </c>
      <c r="L31" s="59">
        <v>19685519</v>
      </c>
      <c r="M31" s="59">
        <v>10704857</v>
      </c>
      <c r="N31" s="59">
        <v>6729029</v>
      </c>
      <c r="O31" s="59">
        <v>5874222</v>
      </c>
      <c r="P31" s="59">
        <v>11185369</v>
      </c>
      <c r="Q31" s="59">
        <v>23788620</v>
      </c>
      <c r="R31" s="59">
        <v>5323038</v>
      </c>
      <c r="S31" s="59">
        <v>11961814</v>
      </c>
      <c r="T31" s="59">
        <v>20317903</v>
      </c>
      <c r="U31" s="59">
        <v>37602755</v>
      </c>
      <c r="V31" s="59">
        <v>159724571</v>
      </c>
      <c r="W31" s="59">
        <v>339899567</v>
      </c>
      <c r="X31" s="59">
        <v>-180174996</v>
      </c>
      <c r="Y31" s="60">
        <v>-53.01</v>
      </c>
      <c r="Z31" s="61">
        <v>339899567</v>
      </c>
    </row>
    <row r="32" spans="1:26" ht="12.75">
      <c r="A32" s="68" t="s">
        <v>50</v>
      </c>
      <c r="B32" s="21">
        <f>SUM(B28:B31)</f>
        <v>466408128</v>
      </c>
      <c r="C32" s="21">
        <f>SUM(C28:C31)</f>
        <v>0</v>
      </c>
      <c r="D32" s="103">
        <f aca="true" t="shared" si="5" ref="D32:Z32">SUM(D28:D31)</f>
        <v>558276528</v>
      </c>
      <c r="E32" s="104">
        <f t="shared" si="5"/>
        <v>577905757</v>
      </c>
      <c r="F32" s="104">
        <f t="shared" si="5"/>
        <v>17791440</v>
      </c>
      <c r="G32" s="104">
        <f t="shared" si="5"/>
        <v>57575401</v>
      </c>
      <c r="H32" s="104">
        <f t="shared" si="5"/>
        <v>18707590</v>
      </c>
      <c r="I32" s="104">
        <f t="shared" si="5"/>
        <v>94074431</v>
      </c>
      <c r="J32" s="104">
        <f t="shared" si="5"/>
        <v>36767162</v>
      </c>
      <c r="K32" s="104">
        <f t="shared" si="5"/>
        <v>27935542</v>
      </c>
      <c r="L32" s="104">
        <f t="shared" si="5"/>
        <v>44201467</v>
      </c>
      <c r="M32" s="104">
        <f t="shared" si="5"/>
        <v>108904171</v>
      </c>
      <c r="N32" s="104">
        <f t="shared" si="5"/>
        <v>9979464</v>
      </c>
      <c r="O32" s="104">
        <f t="shared" si="5"/>
        <v>20581709</v>
      </c>
      <c r="P32" s="104">
        <f t="shared" si="5"/>
        <v>40098003</v>
      </c>
      <c r="Q32" s="104">
        <f t="shared" si="5"/>
        <v>70659176</v>
      </c>
      <c r="R32" s="104">
        <f t="shared" si="5"/>
        <v>7219000</v>
      </c>
      <c r="S32" s="104">
        <f t="shared" si="5"/>
        <v>22501884</v>
      </c>
      <c r="T32" s="104">
        <f t="shared" si="5"/>
        <v>50005497</v>
      </c>
      <c r="U32" s="104">
        <f t="shared" si="5"/>
        <v>79726381</v>
      </c>
      <c r="V32" s="104">
        <f t="shared" si="5"/>
        <v>353364159</v>
      </c>
      <c r="W32" s="104">
        <f t="shared" si="5"/>
        <v>577905757</v>
      </c>
      <c r="X32" s="104">
        <f t="shared" si="5"/>
        <v>-224541598</v>
      </c>
      <c r="Y32" s="105">
        <f>+IF(W32&lt;&gt;0,(X32/W32)*100,0)</f>
        <v>-38.8543625461755</v>
      </c>
      <c r="Z32" s="106">
        <f t="shared" si="5"/>
        <v>577905757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208204173</v>
      </c>
      <c r="C35" s="18">
        <v>0</v>
      </c>
      <c r="D35" s="58">
        <v>-446788464</v>
      </c>
      <c r="E35" s="59">
        <v>770484326</v>
      </c>
      <c r="F35" s="59">
        <v>107887390</v>
      </c>
      <c r="G35" s="59">
        <v>-64381969</v>
      </c>
      <c r="H35" s="59">
        <v>-6832478</v>
      </c>
      <c r="I35" s="59">
        <v>36672943</v>
      </c>
      <c r="J35" s="59">
        <v>18790868</v>
      </c>
      <c r="K35" s="59">
        <v>-55377144</v>
      </c>
      <c r="L35" s="59">
        <v>56994780</v>
      </c>
      <c r="M35" s="59">
        <v>20408504</v>
      </c>
      <c r="N35" s="59">
        <v>-26268362</v>
      </c>
      <c r="O35" s="59">
        <v>41110046</v>
      </c>
      <c r="P35" s="59">
        <v>40805399</v>
      </c>
      <c r="Q35" s="59">
        <v>55647083</v>
      </c>
      <c r="R35" s="59">
        <v>-1655184</v>
      </c>
      <c r="S35" s="59">
        <v>-802786</v>
      </c>
      <c r="T35" s="59">
        <v>-105489185</v>
      </c>
      <c r="U35" s="59">
        <v>-107947155</v>
      </c>
      <c r="V35" s="59">
        <v>4781375</v>
      </c>
      <c r="W35" s="59">
        <v>-524729025</v>
      </c>
      <c r="X35" s="59">
        <v>529510400</v>
      </c>
      <c r="Y35" s="60">
        <v>-100.91</v>
      </c>
      <c r="Z35" s="61">
        <v>770484326</v>
      </c>
    </row>
    <row r="36" spans="1:26" ht="12.75">
      <c r="A36" s="57" t="s">
        <v>53</v>
      </c>
      <c r="B36" s="18">
        <v>309574378</v>
      </c>
      <c r="C36" s="18">
        <v>0</v>
      </c>
      <c r="D36" s="58">
        <v>558276528</v>
      </c>
      <c r="E36" s="59">
        <v>6066672920</v>
      </c>
      <c r="F36" s="59">
        <v>17791440</v>
      </c>
      <c r="G36" s="59">
        <v>57575401</v>
      </c>
      <c r="H36" s="59">
        <v>18707590</v>
      </c>
      <c r="I36" s="59">
        <v>94074431</v>
      </c>
      <c r="J36" s="59">
        <v>36767162</v>
      </c>
      <c r="K36" s="59">
        <v>27935542</v>
      </c>
      <c r="L36" s="59">
        <v>44201467</v>
      </c>
      <c r="M36" s="59">
        <v>108904171</v>
      </c>
      <c r="N36" s="59">
        <v>9979464</v>
      </c>
      <c r="O36" s="59">
        <v>-75730225</v>
      </c>
      <c r="P36" s="59">
        <v>40067277</v>
      </c>
      <c r="Q36" s="59">
        <v>-25683484</v>
      </c>
      <c r="R36" s="59">
        <v>7219000</v>
      </c>
      <c r="S36" s="59">
        <v>22501884</v>
      </c>
      <c r="T36" s="59">
        <v>50005497</v>
      </c>
      <c r="U36" s="59">
        <v>79726381</v>
      </c>
      <c r="V36" s="59">
        <v>257021499</v>
      </c>
      <c r="W36" s="59">
        <v>577905757</v>
      </c>
      <c r="X36" s="59">
        <v>-320884258</v>
      </c>
      <c r="Y36" s="60">
        <v>-55.53</v>
      </c>
      <c r="Z36" s="61">
        <v>6066672920</v>
      </c>
    </row>
    <row r="37" spans="1:26" ht="12.75">
      <c r="A37" s="57" t="s">
        <v>54</v>
      </c>
      <c r="B37" s="18">
        <v>244228069</v>
      </c>
      <c r="C37" s="18">
        <v>0</v>
      </c>
      <c r="D37" s="58">
        <v>0</v>
      </c>
      <c r="E37" s="59">
        <v>783551754</v>
      </c>
      <c r="F37" s="59">
        <v>-87430520</v>
      </c>
      <c r="G37" s="59">
        <v>-862569</v>
      </c>
      <c r="H37" s="59">
        <v>20347734</v>
      </c>
      <c r="I37" s="59">
        <v>-67945355</v>
      </c>
      <c r="J37" s="59">
        <v>59219755</v>
      </c>
      <c r="K37" s="59">
        <v>-90238395</v>
      </c>
      <c r="L37" s="59">
        <v>78769457</v>
      </c>
      <c r="M37" s="59">
        <v>47750817</v>
      </c>
      <c r="N37" s="59">
        <v>-54074912</v>
      </c>
      <c r="O37" s="59">
        <v>33618371</v>
      </c>
      <c r="P37" s="59">
        <v>68632845</v>
      </c>
      <c r="Q37" s="59">
        <v>48176304</v>
      </c>
      <c r="R37" s="59">
        <v>-36961506</v>
      </c>
      <c r="S37" s="59">
        <v>-23068337</v>
      </c>
      <c r="T37" s="59">
        <v>-23117676</v>
      </c>
      <c r="U37" s="59">
        <v>-83147519</v>
      </c>
      <c r="V37" s="59">
        <v>-55165753</v>
      </c>
      <c r="W37" s="59">
        <v>17250</v>
      </c>
      <c r="X37" s="59">
        <v>-55183003</v>
      </c>
      <c r="Y37" s="60">
        <v>-319901.47</v>
      </c>
      <c r="Z37" s="61">
        <v>783551754</v>
      </c>
    </row>
    <row r="38" spans="1:26" ht="12.75">
      <c r="A38" s="57" t="s">
        <v>55</v>
      </c>
      <c r="B38" s="18">
        <v>147439016</v>
      </c>
      <c r="C38" s="18">
        <v>0</v>
      </c>
      <c r="D38" s="58">
        <v>0</v>
      </c>
      <c r="E38" s="59">
        <v>599007674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-4740800</v>
      </c>
      <c r="M38" s="59">
        <v>-4740800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4740800</v>
      </c>
      <c r="U38" s="59">
        <v>4740800</v>
      </c>
      <c r="V38" s="59">
        <v>0</v>
      </c>
      <c r="W38" s="59">
        <v>0</v>
      </c>
      <c r="X38" s="59">
        <v>0</v>
      </c>
      <c r="Y38" s="60">
        <v>0</v>
      </c>
      <c r="Z38" s="61">
        <v>599007674</v>
      </c>
    </row>
    <row r="39" spans="1:26" ht="12.75">
      <c r="A39" s="57" t="s">
        <v>56</v>
      </c>
      <c r="B39" s="18">
        <v>2529496</v>
      </c>
      <c r="C39" s="18">
        <v>0</v>
      </c>
      <c r="D39" s="58">
        <v>0</v>
      </c>
      <c r="E39" s="59">
        <v>5287153581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-1697299</v>
      </c>
      <c r="M39" s="59">
        <v>-1697299</v>
      </c>
      <c r="N39" s="59">
        <v>-446742</v>
      </c>
      <c r="O39" s="59">
        <v>0</v>
      </c>
      <c r="P39" s="59">
        <v>-13087774</v>
      </c>
      <c r="Q39" s="59">
        <v>-13534516</v>
      </c>
      <c r="R39" s="59">
        <v>10508934</v>
      </c>
      <c r="S39" s="59">
        <v>0</v>
      </c>
      <c r="T39" s="59">
        <v>1697299</v>
      </c>
      <c r="U39" s="59">
        <v>12206233</v>
      </c>
      <c r="V39" s="59">
        <v>-3025582</v>
      </c>
      <c r="W39" s="59">
        <v>0</v>
      </c>
      <c r="X39" s="59">
        <v>-3025582</v>
      </c>
      <c r="Y39" s="60">
        <v>0</v>
      </c>
      <c r="Z39" s="61">
        <v>5287153581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-1198043097</v>
      </c>
      <c r="C42" s="18">
        <v>0</v>
      </c>
      <c r="D42" s="58">
        <v>149432986</v>
      </c>
      <c r="E42" s="59">
        <v>299457915</v>
      </c>
      <c r="F42" s="59">
        <v>-48706212</v>
      </c>
      <c r="G42" s="59">
        <v>-115595991</v>
      </c>
      <c r="H42" s="59">
        <v>-120338005</v>
      </c>
      <c r="I42" s="59">
        <v>-284640208</v>
      </c>
      <c r="J42" s="59">
        <v>-113205958</v>
      </c>
      <c r="K42" s="59">
        <v>-111980727</v>
      </c>
      <c r="L42" s="59">
        <v>-115500877</v>
      </c>
      <c r="M42" s="59">
        <v>-340687562</v>
      </c>
      <c r="N42" s="59">
        <v>-89527265</v>
      </c>
      <c r="O42" s="59">
        <v>-103286879</v>
      </c>
      <c r="P42" s="59">
        <v>-107173210</v>
      </c>
      <c r="Q42" s="59">
        <v>-299987354</v>
      </c>
      <c r="R42" s="59">
        <v>-104583416</v>
      </c>
      <c r="S42" s="59">
        <v>-101884011</v>
      </c>
      <c r="T42" s="59">
        <v>-116736407</v>
      </c>
      <c r="U42" s="59">
        <v>-323203834</v>
      </c>
      <c r="V42" s="59">
        <v>-1248518958</v>
      </c>
      <c r="W42" s="59">
        <v>299457915</v>
      </c>
      <c r="X42" s="59">
        <v>-1547976873</v>
      </c>
      <c r="Y42" s="60">
        <v>-516.93</v>
      </c>
      <c r="Z42" s="61">
        <v>299457915</v>
      </c>
    </row>
    <row r="43" spans="1:26" ht="12.75">
      <c r="A43" s="57" t="s">
        <v>59</v>
      </c>
      <c r="B43" s="18">
        <v>-1896562</v>
      </c>
      <c r="C43" s="18">
        <v>0</v>
      </c>
      <c r="D43" s="58">
        <v>-558312463</v>
      </c>
      <c r="E43" s="59">
        <v>-571935274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30726</v>
      </c>
      <c r="Q43" s="59">
        <v>30726</v>
      </c>
      <c r="R43" s="59">
        <v>-30726</v>
      </c>
      <c r="S43" s="59">
        <v>0</v>
      </c>
      <c r="T43" s="59">
        <v>0</v>
      </c>
      <c r="U43" s="59">
        <v>-30726</v>
      </c>
      <c r="V43" s="59">
        <v>0</v>
      </c>
      <c r="W43" s="59">
        <v>-574672692</v>
      </c>
      <c r="X43" s="59">
        <v>574672692</v>
      </c>
      <c r="Y43" s="60">
        <v>-100</v>
      </c>
      <c r="Z43" s="61">
        <v>-571935274</v>
      </c>
    </row>
    <row r="44" spans="1:26" ht="12.75">
      <c r="A44" s="57" t="s">
        <v>60</v>
      </c>
      <c r="B44" s="18">
        <v>16267544</v>
      </c>
      <c r="C44" s="18">
        <v>0</v>
      </c>
      <c r="D44" s="58">
        <v>-1757392</v>
      </c>
      <c r="E44" s="59">
        <v>18640951</v>
      </c>
      <c r="F44" s="59">
        <v>170184</v>
      </c>
      <c r="G44" s="59">
        <v>46242</v>
      </c>
      <c r="H44" s="59">
        <v>-260110</v>
      </c>
      <c r="I44" s="59">
        <v>-43684</v>
      </c>
      <c r="J44" s="59">
        <v>73355</v>
      </c>
      <c r="K44" s="59">
        <v>375218</v>
      </c>
      <c r="L44" s="59">
        <v>7397137</v>
      </c>
      <c r="M44" s="59">
        <v>7845710</v>
      </c>
      <c r="N44" s="59">
        <v>-268385</v>
      </c>
      <c r="O44" s="59">
        <v>431521</v>
      </c>
      <c r="P44" s="59">
        <v>143394</v>
      </c>
      <c r="Q44" s="59">
        <v>306530</v>
      </c>
      <c r="R44" s="59">
        <v>-348736</v>
      </c>
      <c r="S44" s="59">
        <v>-30520</v>
      </c>
      <c r="T44" s="59">
        <v>18135494</v>
      </c>
      <c r="U44" s="59">
        <v>17756238</v>
      </c>
      <c r="V44" s="59">
        <v>25864794</v>
      </c>
      <c r="W44" s="59">
        <v>-1774642</v>
      </c>
      <c r="X44" s="59">
        <v>27639436</v>
      </c>
      <c r="Y44" s="60">
        <v>-1557.47</v>
      </c>
      <c r="Z44" s="61">
        <v>18640951</v>
      </c>
    </row>
    <row r="45" spans="1:26" ht="12.75">
      <c r="A45" s="68" t="s">
        <v>61</v>
      </c>
      <c r="B45" s="21">
        <v>-1183672115</v>
      </c>
      <c r="C45" s="21">
        <v>0</v>
      </c>
      <c r="D45" s="103">
        <v>-410636869</v>
      </c>
      <c r="E45" s="104">
        <v>311420350</v>
      </c>
      <c r="F45" s="104">
        <v>-48536028</v>
      </c>
      <c r="G45" s="104">
        <f>+F45+G42+G43+G44+G83</f>
        <v>-164085777</v>
      </c>
      <c r="H45" s="104">
        <f>+G45+H42+H43+H44+H83</f>
        <v>-284683892</v>
      </c>
      <c r="I45" s="104">
        <f>+H45</f>
        <v>-284683892</v>
      </c>
      <c r="J45" s="104">
        <f>+H45+J42+J43+J44+J83</f>
        <v>-397816495</v>
      </c>
      <c r="K45" s="104">
        <f>+J45+K42+K43+K44+K83</f>
        <v>-509422004</v>
      </c>
      <c r="L45" s="104">
        <f>+K45+L42+L43+L44+L83</f>
        <v>-617525744</v>
      </c>
      <c r="M45" s="104">
        <f>+L45</f>
        <v>-617525744</v>
      </c>
      <c r="N45" s="104">
        <f>+L45+N42+N43+N44+N83</f>
        <v>-707321394</v>
      </c>
      <c r="O45" s="104">
        <f>+N45+O42+O43+O44+O83</f>
        <v>-810176752</v>
      </c>
      <c r="P45" s="104">
        <f>+O45+P42+P43+P44+P83</f>
        <v>-917175842</v>
      </c>
      <c r="Q45" s="104">
        <f>+P45</f>
        <v>-917175842</v>
      </c>
      <c r="R45" s="104">
        <f>+P45+R42+R43+R44+R83</f>
        <v>-1022138720</v>
      </c>
      <c r="S45" s="104">
        <f>+R45+S42+S43+S44+S83</f>
        <v>-1124053251</v>
      </c>
      <c r="T45" s="104">
        <f>+S45+T42+T43+T44+T83</f>
        <v>-1222654164</v>
      </c>
      <c r="U45" s="104">
        <f>+T45</f>
        <v>-1222654164</v>
      </c>
      <c r="V45" s="104">
        <f>+U45</f>
        <v>-1222654164</v>
      </c>
      <c r="W45" s="104">
        <f>+W83+W42+W43+W44</f>
        <v>-276989419</v>
      </c>
      <c r="X45" s="104">
        <f>+V45-W45</f>
        <v>-945664745</v>
      </c>
      <c r="Y45" s="105">
        <f>+IF(W45&lt;&gt;0,+(X45/W45)*100,0)</f>
        <v>341.40825610381887</v>
      </c>
      <c r="Z45" s="106">
        <v>311420350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0.0007061626751245153</v>
      </c>
      <c r="C59" s="9">
        <f t="shared" si="7"/>
        <v>0</v>
      </c>
      <c r="D59" s="2">
        <f t="shared" si="7"/>
        <v>100.67150802981982</v>
      </c>
      <c r="E59" s="10">
        <f t="shared" si="7"/>
        <v>102.32537862311672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0.00833351886057804</v>
      </c>
      <c r="M59" s="10">
        <f t="shared" si="7"/>
        <v>0.002820658497344216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0.010571994757522445</v>
      </c>
      <c r="U59" s="10">
        <f t="shared" si="7"/>
        <v>0.003521111268654636</v>
      </c>
      <c r="V59" s="10">
        <f t="shared" si="7"/>
        <v>0.0012754489705487375</v>
      </c>
      <c r="W59" s="10">
        <f t="shared" si="7"/>
        <v>102.32537862311672</v>
      </c>
      <c r="X59" s="10">
        <f t="shared" si="7"/>
        <v>0</v>
      </c>
      <c r="Y59" s="10">
        <f t="shared" si="7"/>
        <v>0</v>
      </c>
      <c r="Z59" s="11">
        <f t="shared" si="7"/>
        <v>102.32537862311672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0.002781403033199877</v>
      </c>
      <c r="C61" s="12">
        <f t="shared" si="7"/>
        <v>0</v>
      </c>
      <c r="D61" s="3">
        <f t="shared" si="7"/>
        <v>100.9146392530035</v>
      </c>
      <c r="E61" s="13">
        <f t="shared" si="7"/>
        <v>100.9146392530035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100.9146392530035</v>
      </c>
      <c r="X61" s="13">
        <f t="shared" si="7"/>
        <v>0</v>
      </c>
      <c r="Y61" s="13">
        <f t="shared" si="7"/>
        <v>0</v>
      </c>
      <c r="Z61" s="14">
        <f t="shared" si="7"/>
        <v>100.9146392530035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102.3759070391278</v>
      </c>
      <c r="E62" s="13">
        <f t="shared" si="7"/>
        <v>103.63610012838001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103.63610012838001</v>
      </c>
      <c r="X62" s="13">
        <f t="shared" si="7"/>
        <v>0</v>
      </c>
      <c r="Y62" s="13">
        <f t="shared" si="7"/>
        <v>0</v>
      </c>
      <c r="Z62" s="14">
        <f t="shared" si="7"/>
        <v>103.63610012838001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130.38343656114816</v>
      </c>
      <c r="E63" s="13">
        <f t="shared" si="7"/>
        <v>119.06173170914303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119.06173170914303</v>
      </c>
      <c r="X63" s="13">
        <f t="shared" si="7"/>
        <v>0</v>
      </c>
      <c r="Y63" s="13">
        <f t="shared" si="7"/>
        <v>0</v>
      </c>
      <c r="Z63" s="14">
        <f t="shared" si="7"/>
        <v>119.06173170914303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129.97440334271613</v>
      </c>
      <c r="E64" s="13">
        <f t="shared" si="7"/>
        <v>132.3079619381115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132.3079619381115</v>
      </c>
      <c r="X64" s="13">
        <f t="shared" si="7"/>
        <v>0</v>
      </c>
      <c r="Y64" s="13">
        <f t="shared" si="7"/>
        <v>0</v>
      </c>
      <c r="Z64" s="14">
        <f t="shared" si="7"/>
        <v>132.3079619381115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390.8476602146784</v>
      </c>
      <c r="E66" s="16">
        <f t="shared" si="7"/>
        <v>373.12688034087694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373.12688034087694</v>
      </c>
      <c r="X66" s="16">
        <f t="shared" si="7"/>
        <v>0</v>
      </c>
      <c r="Y66" s="16">
        <f t="shared" si="7"/>
        <v>0</v>
      </c>
      <c r="Z66" s="17">
        <f t="shared" si="7"/>
        <v>373.12688034087694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336324771</v>
      </c>
      <c r="C68" s="18">
        <v>0</v>
      </c>
      <c r="D68" s="19">
        <v>356121877</v>
      </c>
      <c r="E68" s="20">
        <v>356121877</v>
      </c>
      <c r="F68" s="20">
        <v>96004929</v>
      </c>
      <c r="G68" s="20">
        <v>24481957</v>
      </c>
      <c r="H68" s="20">
        <v>24324259</v>
      </c>
      <c r="I68" s="20">
        <v>144811145</v>
      </c>
      <c r="J68" s="20">
        <v>24218371</v>
      </c>
      <c r="K68" s="20">
        <v>23977506</v>
      </c>
      <c r="L68" s="20">
        <v>24659451</v>
      </c>
      <c r="M68" s="20">
        <v>72855328</v>
      </c>
      <c r="N68" s="20">
        <v>24583610</v>
      </c>
      <c r="O68" s="20">
        <v>24638309</v>
      </c>
      <c r="P68" s="20">
        <v>24690837</v>
      </c>
      <c r="Q68" s="20">
        <v>73912756</v>
      </c>
      <c r="R68" s="20">
        <v>24686381</v>
      </c>
      <c r="S68" s="20">
        <v>24731137</v>
      </c>
      <c r="T68" s="20">
        <v>24678408</v>
      </c>
      <c r="U68" s="20">
        <v>74095926</v>
      </c>
      <c r="V68" s="20">
        <v>365675155</v>
      </c>
      <c r="W68" s="20">
        <v>356121877</v>
      </c>
      <c r="X68" s="20">
        <v>0</v>
      </c>
      <c r="Y68" s="19">
        <v>0</v>
      </c>
      <c r="Z68" s="22">
        <v>356121877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531494351</v>
      </c>
      <c r="C70" s="18">
        <v>0</v>
      </c>
      <c r="D70" s="19">
        <v>639886270</v>
      </c>
      <c r="E70" s="20">
        <v>639886270</v>
      </c>
      <c r="F70" s="20">
        <v>54481944</v>
      </c>
      <c r="G70" s="20">
        <v>52867862</v>
      </c>
      <c r="H70" s="20">
        <v>66532383</v>
      </c>
      <c r="I70" s="20">
        <v>173882189</v>
      </c>
      <c r="J70" s="20">
        <v>55601461</v>
      </c>
      <c r="K70" s="20">
        <v>48509611</v>
      </c>
      <c r="L70" s="20">
        <v>38977715</v>
      </c>
      <c r="M70" s="20">
        <v>143088787</v>
      </c>
      <c r="N70" s="20">
        <v>51140196</v>
      </c>
      <c r="O70" s="20">
        <v>51388323</v>
      </c>
      <c r="P70" s="20">
        <v>67835398</v>
      </c>
      <c r="Q70" s="20">
        <v>170363917</v>
      </c>
      <c r="R70" s="20">
        <v>39287012</v>
      </c>
      <c r="S70" s="20">
        <v>56628621</v>
      </c>
      <c r="T70" s="20">
        <v>49175590</v>
      </c>
      <c r="U70" s="20">
        <v>145091223</v>
      </c>
      <c r="V70" s="20">
        <v>632426116</v>
      </c>
      <c r="W70" s="20">
        <v>639886270</v>
      </c>
      <c r="X70" s="20">
        <v>0</v>
      </c>
      <c r="Y70" s="19">
        <v>0</v>
      </c>
      <c r="Z70" s="22">
        <v>639886270</v>
      </c>
    </row>
    <row r="71" spans="1:26" ht="12.75" hidden="1">
      <c r="A71" s="38" t="s">
        <v>67</v>
      </c>
      <c r="B71" s="18">
        <v>147275946</v>
      </c>
      <c r="C71" s="18">
        <v>0</v>
      </c>
      <c r="D71" s="19">
        <v>201974611</v>
      </c>
      <c r="E71" s="20">
        <v>131974611</v>
      </c>
      <c r="F71" s="20">
        <v>9935404</v>
      </c>
      <c r="G71" s="20">
        <v>10490900</v>
      </c>
      <c r="H71" s="20">
        <v>12666607</v>
      </c>
      <c r="I71" s="20">
        <v>33092911</v>
      </c>
      <c r="J71" s="20">
        <v>11682511</v>
      </c>
      <c r="K71" s="20">
        <v>12476617</v>
      </c>
      <c r="L71" s="20">
        <v>15161821</v>
      </c>
      <c r="M71" s="20">
        <v>39320949</v>
      </c>
      <c r="N71" s="20">
        <v>13106030</v>
      </c>
      <c r="O71" s="20">
        <v>18278393</v>
      </c>
      <c r="P71" s="20">
        <v>18303087</v>
      </c>
      <c r="Q71" s="20">
        <v>49687510</v>
      </c>
      <c r="R71" s="20">
        <v>19102901</v>
      </c>
      <c r="S71" s="20">
        <v>15796964</v>
      </c>
      <c r="T71" s="20">
        <v>12121051</v>
      </c>
      <c r="U71" s="20">
        <v>47020916</v>
      </c>
      <c r="V71" s="20">
        <v>169122286</v>
      </c>
      <c r="W71" s="20">
        <v>131974611</v>
      </c>
      <c r="X71" s="20">
        <v>0</v>
      </c>
      <c r="Y71" s="19">
        <v>0</v>
      </c>
      <c r="Z71" s="22">
        <v>131974611</v>
      </c>
    </row>
    <row r="72" spans="1:26" ht="12.75" hidden="1">
      <c r="A72" s="38" t="s">
        <v>68</v>
      </c>
      <c r="B72" s="18">
        <v>83861916</v>
      </c>
      <c r="C72" s="18">
        <v>0</v>
      </c>
      <c r="D72" s="19">
        <v>113503000</v>
      </c>
      <c r="E72" s="20">
        <v>93503000</v>
      </c>
      <c r="F72" s="20">
        <v>13861781</v>
      </c>
      <c r="G72" s="20">
        <v>5163182</v>
      </c>
      <c r="H72" s="20">
        <v>7063534</v>
      </c>
      <c r="I72" s="20">
        <v>26088497</v>
      </c>
      <c r="J72" s="20">
        <v>6742829</v>
      </c>
      <c r="K72" s="20">
        <v>5140422</v>
      </c>
      <c r="L72" s="20">
        <v>6530862</v>
      </c>
      <c r="M72" s="20">
        <v>18414113</v>
      </c>
      <c r="N72" s="20">
        <v>6965288</v>
      </c>
      <c r="O72" s="20">
        <v>7826282</v>
      </c>
      <c r="P72" s="20">
        <v>7102384</v>
      </c>
      <c r="Q72" s="20">
        <v>21893954</v>
      </c>
      <c r="R72" s="20">
        <v>7016752</v>
      </c>
      <c r="S72" s="20">
        <v>6165727</v>
      </c>
      <c r="T72" s="20">
        <v>6670079</v>
      </c>
      <c r="U72" s="20">
        <v>19852558</v>
      </c>
      <c r="V72" s="20">
        <v>86249122</v>
      </c>
      <c r="W72" s="20">
        <v>93503000</v>
      </c>
      <c r="X72" s="20">
        <v>0</v>
      </c>
      <c r="Y72" s="19">
        <v>0</v>
      </c>
      <c r="Z72" s="22">
        <v>93503000</v>
      </c>
    </row>
    <row r="73" spans="1:26" ht="12.75" hidden="1">
      <c r="A73" s="38" t="s">
        <v>69</v>
      </c>
      <c r="B73" s="18">
        <v>55127852</v>
      </c>
      <c r="C73" s="18">
        <v>0</v>
      </c>
      <c r="D73" s="19">
        <v>69224664</v>
      </c>
      <c r="E73" s="20">
        <v>64224664</v>
      </c>
      <c r="F73" s="20">
        <v>14259648</v>
      </c>
      <c r="G73" s="20">
        <v>4392041</v>
      </c>
      <c r="H73" s="20">
        <v>4787435</v>
      </c>
      <c r="I73" s="20">
        <v>23439124</v>
      </c>
      <c r="J73" s="20">
        <v>4802560</v>
      </c>
      <c r="K73" s="20">
        <v>2800511</v>
      </c>
      <c r="L73" s="20">
        <v>4693262</v>
      </c>
      <c r="M73" s="20">
        <v>12296333</v>
      </c>
      <c r="N73" s="20">
        <v>4417965</v>
      </c>
      <c r="O73" s="20">
        <v>4599067</v>
      </c>
      <c r="P73" s="20">
        <v>4624876</v>
      </c>
      <c r="Q73" s="20">
        <v>13641908</v>
      </c>
      <c r="R73" s="20">
        <v>4482477</v>
      </c>
      <c r="S73" s="20">
        <v>4495164</v>
      </c>
      <c r="T73" s="20">
        <v>4758853</v>
      </c>
      <c r="U73" s="20">
        <v>13736494</v>
      </c>
      <c r="V73" s="20">
        <v>63113859</v>
      </c>
      <c r="W73" s="20">
        <v>64224664</v>
      </c>
      <c r="X73" s="20">
        <v>0</v>
      </c>
      <c r="Y73" s="19">
        <v>0</v>
      </c>
      <c r="Z73" s="22">
        <v>64224664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10364717</v>
      </c>
      <c r="C75" s="27">
        <v>0</v>
      </c>
      <c r="D75" s="28">
        <v>11286185</v>
      </c>
      <c r="E75" s="29">
        <v>11286185</v>
      </c>
      <c r="F75" s="29">
        <v>1014148</v>
      </c>
      <c r="G75" s="29">
        <v>966603</v>
      </c>
      <c r="H75" s="29">
        <v>975367</v>
      </c>
      <c r="I75" s="29">
        <v>2956118</v>
      </c>
      <c r="J75" s="29">
        <v>1171755</v>
      </c>
      <c r="K75" s="29">
        <v>1124689</v>
      </c>
      <c r="L75" s="29">
        <v>1047276</v>
      </c>
      <c r="M75" s="29">
        <v>3343720</v>
      </c>
      <c r="N75" s="29">
        <v>1002704</v>
      </c>
      <c r="O75" s="29">
        <v>1049006</v>
      </c>
      <c r="P75" s="29">
        <v>846293</v>
      </c>
      <c r="Q75" s="29">
        <v>2898003</v>
      </c>
      <c r="R75" s="29">
        <v>0</v>
      </c>
      <c r="S75" s="29">
        <v>-153</v>
      </c>
      <c r="T75" s="29">
        <v>-209</v>
      </c>
      <c r="U75" s="29">
        <v>-362</v>
      </c>
      <c r="V75" s="29">
        <v>9197479</v>
      </c>
      <c r="W75" s="29">
        <v>11286185</v>
      </c>
      <c r="X75" s="29">
        <v>0</v>
      </c>
      <c r="Y75" s="28">
        <v>0</v>
      </c>
      <c r="Z75" s="30">
        <v>11286185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2375</v>
      </c>
      <c r="C77" s="18">
        <v>0</v>
      </c>
      <c r="D77" s="19">
        <v>358513264</v>
      </c>
      <c r="E77" s="20">
        <v>364403059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2055</v>
      </c>
      <c r="M77" s="20">
        <v>2055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2609</v>
      </c>
      <c r="U77" s="20">
        <v>2609</v>
      </c>
      <c r="V77" s="20">
        <v>4664</v>
      </c>
      <c r="W77" s="20">
        <v>364403059</v>
      </c>
      <c r="X77" s="20">
        <v>0</v>
      </c>
      <c r="Y77" s="19">
        <v>0</v>
      </c>
      <c r="Z77" s="22">
        <v>364403059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14783</v>
      </c>
      <c r="C79" s="18">
        <v>0</v>
      </c>
      <c r="D79" s="19">
        <v>645738921</v>
      </c>
      <c r="E79" s="20">
        <v>645738921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645738921</v>
      </c>
      <c r="X79" s="20">
        <v>0</v>
      </c>
      <c r="Y79" s="19">
        <v>0</v>
      </c>
      <c r="Z79" s="22">
        <v>645738921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206773340</v>
      </c>
      <c r="E80" s="20">
        <v>136773340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136773340</v>
      </c>
      <c r="X80" s="20">
        <v>0</v>
      </c>
      <c r="Y80" s="19">
        <v>0</v>
      </c>
      <c r="Z80" s="22">
        <v>136773340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147989112</v>
      </c>
      <c r="E81" s="20">
        <v>111326291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111326291</v>
      </c>
      <c r="X81" s="20">
        <v>0</v>
      </c>
      <c r="Y81" s="19">
        <v>0</v>
      </c>
      <c r="Z81" s="22">
        <v>111326291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89974344</v>
      </c>
      <c r="E82" s="20">
        <v>84974344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84974344</v>
      </c>
      <c r="X82" s="20">
        <v>0</v>
      </c>
      <c r="Y82" s="19">
        <v>0</v>
      </c>
      <c r="Z82" s="22">
        <v>84974344</v>
      </c>
    </row>
    <row r="83" spans="1:26" ht="12.75" hidden="1">
      <c r="A83" s="38"/>
      <c r="B83" s="18"/>
      <c r="C83" s="18"/>
      <c r="D83" s="19"/>
      <c r="E83" s="20">
        <v>565256758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565256758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44111790</v>
      </c>
      <c r="E84" s="29">
        <v>42111790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42111790</v>
      </c>
      <c r="X84" s="29">
        <v>0</v>
      </c>
      <c r="Y84" s="28">
        <v>0</v>
      </c>
      <c r="Z84" s="30">
        <v>42111790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135728092</v>
      </c>
      <c r="C5" s="18">
        <v>145106781</v>
      </c>
      <c r="D5" s="58">
        <v>139998162</v>
      </c>
      <c r="E5" s="59">
        <v>139998162</v>
      </c>
      <c r="F5" s="59">
        <v>37920363</v>
      </c>
      <c r="G5" s="59">
        <v>9345156</v>
      </c>
      <c r="H5" s="59">
        <v>9820757</v>
      </c>
      <c r="I5" s="59">
        <v>57086276</v>
      </c>
      <c r="J5" s="59">
        <v>9722167</v>
      </c>
      <c r="K5" s="59">
        <v>9819218</v>
      </c>
      <c r="L5" s="59">
        <v>9772959</v>
      </c>
      <c r="M5" s="59">
        <v>29314344</v>
      </c>
      <c r="N5" s="59">
        <v>9781391</v>
      </c>
      <c r="O5" s="59">
        <v>9802862</v>
      </c>
      <c r="P5" s="59">
        <v>9644025</v>
      </c>
      <c r="Q5" s="59">
        <v>29228278</v>
      </c>
      <c r="R5" s="59">
        <v>9799809</v>
      </c>
      <c r="S5" s="59">
        <v>9862505</v>
      </c>
      <c r="T5" s="59">
        <v>9815578</v>
      </c>
      <c r="U5" s="59">
        <v>29477892</v>
      </c>
      <c r="V5" s="59">
        <v>145106790</v>
      </c>
      <c r="W5" s="59">
        <v>139998162</v>
      </c>
      <c r="X5" s="59">
        <v>5108628</v>
      </c>
      <c r="Y5" s="60">
        <v>3.65</v>
      </c>
      <c r="Z5" s="61">
        <v>139998162</v>
      </c>
    </row>
    <row r="6" spans="1:26" ht="12.75">
      <c r="A6" s="57" t="s">
        <v>32</v>
      </c>
      <c r="B6" s="18">
        <v>564826590</v>
      </c>
      <c r="C6" s="18">
        <v>591610772</v>
      </c>
      <c r="D6" s="58">
        <v>603781105</v>
      </c>
      <c r="E6" s="59">
        <v>603781105</v>
      </c>
      <c r="F6" s="59">
        <v>28515282</v>
      </c>
      <c r="G6" s="59">
        <v>54531563</v>
      </c>
      <c r="H6" s="59">
        <v>55053142</v>
      </c>
      <c r="I6" s="59">
        <v>138099987</v>
      </c>
      <c r="J6" s="59">
        <v>48039935</v>
      </c>
      <c r="K6" s="59">
        <v>49684784</v>
      </c>
      <c r="L6" s="59">
        <v>47167756</v>
      </c>
      <c r="M6" s="59">
        <v>144892475</v>
      </c>
      <c r="N6" s="59">
        <v>52814170</v>
      </c>
      <c r="O6" s="59">
        <v>52358874</v>
      </c>
      <c r="P6" s="59">
        <v>51850336</v>
      </c>
      <c r="Q6" s="59">
        <v>157023380</v>
      </c>
      <c r="R6" s="59">
        <v>51890548</v>
      </c>
      <c r="S6" s="59">
        <v>47260960</v>
      </c>
      <c r="T6" s="59">
        <v>52443438</v>
      </c>
      <c r="U6" s="59">
        <v>151594946</v>
      </c>
      <c r="V6" s="59">
        <v>591610788</v>
      </c>
      <c r="W6" s="59">
        <v>603781105</v>
      </c>
      <c r="X6" s="59">
        <v>-12170317</v>
      </c>
      <c r="Y6" s="60">
        <v>-2.02</v>
      </c>
      <c r="Z6" s="61">
        <v>603781105</v>
      </c>
    </row>
    <row r="7" spans="1:26" ht="12.75">
      <c r="A7" s="57" t="s">
        <v>33</v>
      </c>
      <c r="B7" s="18">
        <v>13133963</v>
      </c>
      <c r="C7" s="18">
        <v>10674450</v>
      </c>
      <c r="D7" s="58">
        <v>11854000</v>
      </c>
      <c r="E7" s="59">
        <v>11854000</v>
      </c>
      <c r="F7" s="59">
        <v>770982</v>
      </c>
      <c r="G7" s="59">
        <v>996247</v>
      </c>
      <c r="H7" s="59">
        <v>886087</v>
      </c>
      <c r="I7" s="59">
        <v>2653316</v>
      </c>
      <c r="J7" s="59">
        <v>767818</v>
      </c>
      <c r="K7" s="59">
        <v>865441</v>
      </c>
      <c r="L7" s="59">
        <v>1036675</v>
      </c>
      <c r="M7" s="59">
        <v>2669934</v>
      </c>
      <c r="N7" s="59">
        <v>1013861</v>
      </c>
      <c r="O7" s="59">
        <v>1058553</v>
      </c>
      <c r="P7" s="59">
        <v>1012397</v>
      </c>
      <c r="Q7" s="59">
        <v>3084811</v>
      </c>
      <c r="R7" s="59">
        <v>893847</v>
      </c>
      <c r="S7" s="59">
        <v>759266</v>
      </c>
      <c r="T7" s="59">
        <v>613275</v>
      </c>
      <c r="U7" s="59">
        <v>2266388</v>
      </c>
      <c r="V7" s="59">
        <v>10674449</v>
      </c>
      <c r="W7" s="59">
        <v>11854000</v>
      </c>
      <c r="X7" s="59">
        <v>-1179551</v>
      </c>
      <c r="Y7" s="60">
        <v>-9.95</v>
      </c>
      <c r="Z7" s="61">
        <v>11854000</v>
      </c>
    </row>
    <row r="8" spans="1:26" ht="12.75">
      <c r="A8" s="57" t="s">
        <v>34</v>
      </c>
      <c r="B8" s="18">
        <v>133232543</v>
      </c>
      <c r="C8" s="18">
        <v>137551741</v>
      </c>
      <c r="D8" s="58">
        <v>259056247</v>
      </c>
      <c r="E8" s="59">
        <v>189326549</v>
      </c>
      <c r="F8" s="59">
        <v>0</v>
      </c>
      <c r="G8" s="59">
        <v>53215000</v>
      </c>
      <c r="H8" s="59">
        <v>0</v>
      </c>
      <c r="I8" s="59">
        <v>53215000</v>
      </c>
      <c r="J8" s="59">
        <v>4151671</v>
      </c>
      <c r="K8" s="59">
        <v>801301</v>
      </c>
      <c r="L8" s="59">
        <v>39332000</v>
      </c>
      <c r="M8" s="59">
        <v>44284972</v>
      </c>
      <c r="N8" s="59">
        <v>497487</v>
      </c>
      <c r="O8" s="59">
        <v>5783957</v>
      </c>
      <c r="P8" s="59">
        <v>0</v>
      </c>
      <c r="Q8" s="59">
        <v>6281444</v>
      </c>
      <c r="R8" s="59">
        <v>29704365</v>
      </c>
      <c r="S8" s="59">
        <v>253380</v>
      </c>
      <c r="T8" s="59">
        <v>3812580</v>
      </c>
      <c r="U8" s="59">
        <v>33770325</v>
      </c>
      <c r="V8" s="59">
        <v>137551741</v>
      </c>
      <c r="W8" s="59">
        <v>189326549</v>
      </c>
      <c r="X8" s="59">
        <v>-51774808</v>
      </c>
      <c r="Y8" s="60">
        <v>-27.35</v>
      </c>
      <c r="Z8" s="61">
        <v>189326549</v>
      </c>
    </row>
    <row r="9" spans="1:26" ht="12.75">
      <c r="A9" s="57" t="s">
        <v>35</v>
      </c>
      <c r="B9" s="18">
        <v>92871849</v>
      </c>
      <c r="C9" s="18">
        <v>243177579</v>
      </c>
      <c r="D9" s="58">
        <v>161120846</v>
      </c>
      <c r="E9" s="59">
        <v>249756356</v>
      </c>
      <c r="F9" s="59">
        <v>4225900</v>
      </c>
      <c r="G9" s="59">
        <v>4605465</v>
      </c>
      <c r="H9" s="59">
        <v>30931248</v>
      </c>
      <c r="I9" s="59">
        <v>39762613</v>
      </c>
      <c r="J9" s="59">
        <v>15702948</v>
      </c>
      <c r="K9" s="59">
        <v>15078951</v>
      </c>
      <c r="L9" s="59">
        <v>14056815</v>
      </c>
      <c r="M9" s="59">
        <v>44838714</v>
      </c>
      <c r="N9" s="59">
        <v>4026014</v>
      </c>
      <c r="O9" s="59">
        <v>4855669</v>
      </c>
      <c r="P9" s="59">
        <v>91382787</v>
      </c>
      <c r="Q9" s="59">
        <v>100264470</v>
      </c>
      <c r="R9" s="59">
        <v>18162417</v>
      </c>
      <c r="S9" s="59">
        <v>18551419</v>
      </c>
      <c r="T9" s="59">
        <v>21597939</v>
      </c>
      <c r="U9" s="59">
        <v>58311775</v>
      </c>
      <c r="V9" s="59">
        <v>243177572</v>
      </c>
      <c r="W9" s="59">
        <v>249756356</v>
      </c>
      <c r="X9" s="59">
        <v>-6578784</v>
      </c>
      <c r="Y9" s="60">
        <v>-2.63</v>
      </c>
      <c r="Z9" s="61">
        <v>249756356</v>
      </c>
    </row>
    <row r="10" spans="1:26" ht="20.25">
      <c r="A10" s="62" t="s">
        <v>112</v>
      </c>
      <c r="B10" s="63">
        <f>SUM(B5:B9)</f>
        <v>939793037</v>
      </c>
      <c r="C10" s="63">
        <f>SUM(C5:C9)</f>
        <v>1128121323</v>
      </c>
      <c r="D10" s="64">
        <f aca="true" t="shared" si="0" ref="D10:Z10">SUM(D5:D9)</f>
        <v>1175810360</v>
      </c>
      <c r="E10" s="65">
        <f t="shared" si="0"/>
        <v>1194716172</v>
      </c>
      <c r="F10" s="65">
        <f t="shared" si="0"/>
        <v>71432527</v>
      </c>
      <c r="G10" s="65">
        <f t="shared" si="0"/>
        <v>122693431</v>
      </c>
      <c r="H10" s="65">
        <f t="shared" si="0"/>
        <v>96691234</v>
      </c>
      <c r="I10" s="65">
        <f t="shared" si="0"/>
        <v>290817192</v>
      </c>
      <c r="J10" s="65">
        <f t="shared" si="0"/>
        <v>78384539</v>
      </c>
      <c r="K10" s="65">
        <f t="shared" si="0"/>
        <v>76249695</v>
      </c>
      <c r="L10" s="65">
        <f t="shared" si="0"/>
        <v>111366205</v>
      </c>
      <c r="M10" s="65">
        <f t="shared" si="0"/>
        <v>266000439</v>
      </c>
      <c r="N10" s="65">
        <f t="shared" si="0"/>
        <v>68132923</v>
      </c>
      <c r="O10" s="65">
        <f t="shared" si="0"/>
        <v>73859915</v>
      </c>
      <c r="P10" s="65">
        <f t="shared" si="0"/>
        <v>153889545</v>
      </c>
      <c r="Q10" s="65">
        <f t="shared" si="0"/>
        <v>295882383</v>
      </c>
      <c r="R10" s="65">
        <f t="shared" si="0"/>
        <v>110450986</v>
      </c>
      <c r="S10" s="65">
        <f t="shared" si="0"/>
        <v>76687530</v>
      </c>
      <c r="T10" s="65">
        <f t="shared" si="0"/>
        <v>88282810</v>
      </c>
      <c r="U10" s="65">
        <f t="shared" si="0"/>
        <v>275421326</v>
      </c>
      <c r="V10" s="65">
        <f t="shared" si="0"/>
        <v>1128121340</v>
      </c>
      <c r="W10" s="65">
        <f t="shared" si="0"/>
        <v>1194716172</v>
      </c>
      <c r="X10" s="65">
        <f t="shared" si="0"/>
        <v>-66594832</v>
      </c>
      <c r="Y10" s="66">
        <f>+IF(W10&lt;&gt;0,(X10/W10)*100,0)</f>
        <v>-5.574113212891204</v>
      </c>
      <c r="Z10" s="67">
        <f t="shared" si="0"/>
        <v>1194716172</v>
      </c>
    </row>
    <row r="11" spans="1:26" ht="12.75">
      <c r="A11" s="57" t="s">
        <v>36</v>
      </c>
      <c r="B11" s="18">
        <v>278622776</v>
      </c>
      <c r="C11" s="18">
        <v>294883785</v>
      </c>
      <c r="D11" s="58">
        <v>336104102</v>
      </c>
      <c r="E11" s="59">
        <v>315337851</v>
      </c>
      <c r="F11" s="59">
        <v>24086185</v>
      </c>
      <c r="G11" s="59">
        <v>22172350</v>
      </c>
      <c r="H11" s="59">
        <v>24631434</v>
      </c>
      <c r="I11" s="59">
        <v>70889969</v>
      </c>
      <c r="J11" s="59">
        <v>25383740</v>
      </c>
      <c r="K11" s="59">
        <v>25213782</v>
      </c>
      <c r="L11" s="59">
        <v>24889944</v>
      </c>
      <c r="M11" s="59">
        <v>75487466</v>
      </c>
      <c r="N11" s="59">
        <v>25116034</v>
      </c>
      <c r="O11" s="59">
        <v>24814067</v>
      </c>
      <c r="P11" s="59">
        <v>24584041</v>
      </c>
      <c r="Q11" s="59">
        <v>74514142</v>
      </c>
      <c r="R11" s="59">
        <v>24935674</v>
      </c>
      <c r="S11" s="59">
        <v>24184261</v>
      </c>
      <c r="T11" s="59">
        <v>24872349</v>
      </c>
      <c r="U11" s="59">
        <v>73992284</v>
      </c>
      <c r="V11" s="59">
        <v>294883861</v>
      </c>
      <c r="W11" s="59">
        <v>315337851</v>
      </c>
      <c r="X11" s="59">
        <v>-20453990</v>
      </c>
      <c r="Y11" s="60">
        <v>-6.49</v>
      </c>
      <c r="Z11" s="61">
        <v>315337851</v>
      </c>
    </row>
    <row r="12" spans="1:26" ht="12.75">
      <c r="A12" s="57" t="s">
        <v>37</v>
      </c>
      <c r="B12" s="18">
        <v>17674674</v>
      </c>
      <c r="C12" s="18">
        <v>18395485</v>
      </c>
      <c r="D12" s="58">
        <v>18780275</v>
      </c>
      <c r="E12" s="59">
        <v>18780275</v>
      </c>
      <c r="F12" s="59">
        <v>1457297</v>
      </c>
      <c r="G12" s="59">
        <v>1465801</v>
      </c>
      <c r="H12" s="59">
        <v>1481904</v>
      </c>
      <c r="I12" s="59">
        <v>4405002</v>
      </c>
      <c r="J12" s="59">
        <v>1483662</v>
      </c>
      <c r="K12" s="59">
        <v>1483662</v>
      </c>
      <c r="L12" s="59">
        <v>1483662</v>
      </c>
      <c r="M12" s="59">
        <v>4450986</v>
      </c>
      <c r="N12" s="59">
        <v>1483662</v>
      </c>
      <c r="O12" s="59">
        <v>1482102</v>
      </c>
      <c r="P12" s="59">
        <v>1482102</v>
      </c>
      <c r="Q12" s="59">
        <v>4447866</v>
      </c>
      <c r="R12" s="59">
        <v>1482102</v>
      </c>
      <c r="S12" s="59">
        <v>1488342</v>
      </c>
      <c r="T12" s="59">
        <v>2121189</v>
      </c>
      <c r="U12" s="59">
        <v>5091633</v>
      </c>
      <c r="V12" s="59">
        <v>18395487</v>
      </c>
      <c r="W12" s="59">
        <v>18780275</v>
      </c>
      <c r="X12" s="59">
        <v>-384788</v>
      </c>
      <c r="Y12" s="60">
        <v>-2.05</v>
      </c>
      <c r="Z12" s="61">
        <v>18780275</v>
      </c>
    </row>
    <row r="13" spans="1:26" ht="12.75">
      <c r="A13" s="57" t="s">
        <v>113</v>
      </c>
      <c r="B13" s="18">
        <v>88009326</v>
      </c>
      <c r="C13" s="18">
        <v>84481155</v>
      </c>
      <c r="D13" s="58">
        <v>91138527</v>
      </c>
      <c r="E13" s="59">
        <v>91138527</v>
      </c>
      <c r="F13" s="59">
        <v>0</v>
      </c>
      <c r="G13" s="59">
        <v>203</v>
      </c>
      <c r="H13" s="59">
        <v>-203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51048327</v>
      </c>
      <c r="O13" s="59">
        <v>0</v>
      </c>
      <c r="P13" s="59">
        <v>14235415</v>
      </c>
      <c r="Q13" s="59">
        <v>65283742</v>
      </c>
      <c r="R13" s="59">
        <v>7111625</v>
      </c>
      <c r="S13" s="59">
        <v>7350270</v>
      </c>
      <c r="T13" s="59">
        <v>4735510</v>
      </c>
      <c r="U13" s="59">
        <v>19197405</v>
      </c>
      <c r="V13" s="59">
        <v>84481147</v>
      </c>
      <c r="W13" s="59">
        <v>91138527</v>
      </c>
      <c r="X13" s="59">
        <v>-6657380</v>
      </c>
      <c r="Y13" s="60">
        <v>-7.3</v>
      </c>
      <c r="Z13" s="61">
        <v>91138527</v>
      </c>
    </row>
    <row r="14" spans="1:26" ht="12.75">
      <c r="A14" s="57" t="s">
        <v>38</v>
      </c>
      <c r="B14" s="18">
        <v>24682411</v>
      </c>
      <c r="C14" s="18">
        <v>23658620</v>
      </c>
      <c r="D14" s="58">
        <v>23654166</v>
      </c>
      <c r="E14" s="59">
        <v>23654166</v>
      </c>
      <c r="F14" s="59">
        <v>-48163</v>
      </c>
      <c r="G14" s="59">
        <v>0</v>
      </c>
      <c r="H14" s="59">
        <v>6134261</v>
      </c>
      <c r="I14" s="59">
        <v>6086098</v>
      </c>
      <c r="J14" s="59">
        <v>1965468</v>
      </c>
      <c r="K14" s="59">
        <v>1965468</v>
      </c>
      <c r="L14" s="59">
        <v>1965468</v>
      </c>
      <c r="M14" s="59">
        <v>5896404</v>
      </c>
      <c r="N14" s="59">
        <v>1965468</v>
      </c>
      <c r="O14" s="59">
        <v>1965468</v>
      </c>
      <c r="P14" s="59">
        <v>1997798</v>
      </c>
      <c r="Q14" s="59">
        <v>5928734</v>
      </c>
      <c r="R14" s="59">
        <v>1915795</v>
      </c>
      <c r="S14" s="59">
        <v>1915795</v>
      </c>
      <c r="T14" s="59">
        <v>1915795</v>
      </c>
      <c r="U14" s="59">
        <v>5747385</v>
      </c>
      <c r="V14" s="59">
        <v>23658621</v>
      </c>
      <c r="W14" s="59">
        <v>23654166</v>
      </c>
      <c r="X14" s="59">
        <v>4455</v>
      </c>
      <c r="Y14" s="60">
        <v>0.02</v>
      </c>
      <c r="Z14" s="61">
        <v>23654166</v>
      </c>
    </row>
    <row r="15" spans="1:26" ht="12.75">
      <c r="A15" s="57" t="s">
        <v>39</v>
      </c>
      <c r="B15" s="18">
        <v>314601411</v>
      </c>
      <c r="C15" s="18">
        <v>309709919</v>
      </c>
      <c r="D15" s="58">
        <v>321262825</v>
      </c>
      <c r="E15" s="59">
        <v>335141388</v>
      </c>
      <c r="F15" s="59">
        <v>1365528</v>
      </c>
      <c r="G15" s="59">
        <v>42832272</v>
      </c>
      <c r="H15" s="59">
        <v>40899572</v>
      </c>
      <c r="I15" s="59">
        <v>85097372</v>
      </c>
      <c r="J15" s="59">
        <v>26064630</v>
      </c>
      <c r="K15" s="59">
        <v>26459763</v>
      </c>
      <c r="L15" s="59">
        <v>25026823</v>
      </c>
      <c r="M15" s="59">
        <v>77551216</v>
      </c>
      <c r="N15" s="59">
        <v>24774131</v>
      </c>
      <c r="O15" s="59">
        <v>25693630</v>
      </c>
      <c r="P15" s="59">
        <v>24747835</v>
      </c>
      <c r="Q15" s="59">
        <v>75215596</v>
      </c>
      <c r="R15" s="59">
        <v>25029810</v>
      </c>
      <c r="S15" s="59">
        <v>22319472</v>
      </c>
      <c r="T15" s="59">
        <v>24496458</v>
      </c>
      <c r="U15" s="59">
        <v>71845740</v>
      </c>
      <c r="V15" s="59">
        <v>309709924</v>
      </c>
      <c r="W15" s="59">
        <v>335141388</v>
      </c>
      <c r="X15" s="59">
        <v>-25431464</v>
      </c>
      <c r="Y15" s="60">
        <v>-7.59</v>
      </c>
      <c r="Z15" s="61">
        <v>335141388</v>
      </c>
    </row>
    <row r="16" spans="1:26" ht="12.75">
      <c r="A16" s="57" t="s">
        <v>34</v>
      </c>
      <c r="B16" s="18">
        <v>16316998</v>
      </c>
      <c r="C16" s="18">
        <v>6169638</v>
      </c>
      <c r="D16" s="58">
        <v>125483647</v>
      </c>
      <c r="E16" s="59">
        <v>53908663</v>
      </c>
      <c r="F16" s="59">
        <v>283241</v>
      </c>
      <c r="G16" s="59">
        <v>131520</v>
      </c>
      <c r="H16" s="59">
        <v>714651</v>
      </c>
      <c r="I16" s="59">
        <v>1129412</v>
      </c>
      <c r="J16" s="59">
        <v>2192776</v>
      </c>
      <c r="K16" s="59">
        <v>2776293</v>
      </c>
      <c r="L16" s="59">
        <v>300560</v>
      </c>
      <c r="M16" s="59">
        <v>5269629</v>
      </c>
      <c r="N16" s="59">
        <v>133990</v>
      </c>
      <c r="O16" s="59">
        <v>-3328956</v>
      </c>
      <c r="P16" s="59">
        <v>840493</v>
      </c>
      <c r="Q16" s="59">
        <v>-2354473</v>
      </c>
      <c r="R16" s="59">
        <v>781367</v>
      </c>
      <c r="S16" s="59">
        <v>304969</v>
      </c>
      <c r="T16" s="59">
        <v>1038739</v>
      </c>
      <c r="U16" s="59">
        <v>2125075</v>
      </c>
      <c r="V16" s="59">
        <v>6169643</v>
      </c>
      <c r="W16" s="59">
        <v>53908663</v>
      </c>
      <c r="X16" s="59">
        <v>-47739020</v>
      </c>
      <c r="Y16" s="60">
        <v>-88.56</v>
      </c>
      <c r="Z16" s="61">
        <v>53908663</v>
      </c>
    </row>
    <row r="17" spans="1:26" ht="12.75">
      <c r="A17" s="57" t="s">
        <v>40</v>
      </c>
      <c r="B17" s="18">
        <v>206819176</v>
      </c>
      <c r="C17" s="18">
        <v>258257386</v>
      </c>
      <c r="D17" s="58">
        <v>255481561</v>
      </c>
      <c r="E17" s="59">
        <v>320042793</v>
      </c>
      <c r="F17" s="59">
        <v>1496939</v>
      </c>
      <c r="G17" s="59">
        <v>5984067</v>
      </c>
      <c r="H17" s="59">
        <v>32881426</v>
      </c>
      <c r="I17" s="59">
        <v>40362432</v>
      </c>
      <c r="J17" s="59">
        <v>26416210</v>
      </c>
      <c r="K17" s="59">
        <v>15143846</v>
      </c>
      <c r="L17" s="59">
        <v>18195363</v>
      </c>
      <c r="M17" s="59">
        <v>59755419</v>
      </c>
      <c r="N17" s="59">
        <v>9679361</v>
      </c>
      <c r="O17" s="59">
        <v>8926062</v>
      </c>
      <c r="P17" s="59">
        <v>81022193</v>
      </c>
      <c r="Q17" s="59">
        <v>99627616</v>
      </c>
      <c r="R17" s="59">
        <v>18923406</v>
      </c>
      <c r="S17" s="59">
        <v>19464332</v>
      </c>
      <c r="T17" s="59">
        <v>20124212</v>
      </c>
      <c r="U17" s="59">
        <v>58511950</v>
      </c>
      <c r="V17" s="59">
        <v>258257417</v>
      </c>
      <c r="W17" s="59">
        <v>320042793</v>
      </c>
      <c r="X17" s="59">
        <v>-61785376</v>
      </c>
      <c r="Y17" s="60">
        <v>-19.31</v>
      </c>
      <c r="Z17" s="61">
        <v>320042793</v>
      </c>
    </row>
    <row r="18" spans="1:26" ht="12.75">
      <c r="A18" s="68" t="s">
        <v>41</v>
      </c>
      <c r="B18" s="69">
        <f>SUM(B11:B17)</f>
        <v>946726772</v>
      </c>
      <c r="C18" s="69">
        <f>SUM(C11:C17)</f>
        <v>995555988</v>
      </c>
      <c r="D18" s="70">
        <f aca="true" t="shared" si="1" ref="D18:Z18">SUM(D11:D17)</f>
        <v>1171905103</v>
      </c>
      <c r="E18" s="71">
        <f t="shared" si="1"/>
        <v>1158003663</v>
      </c>
      <c r="F18" s="71">
        <f t="shared" si="1"/>
        <v>28641027</v>
      </c>
      <c r="G18" s="71">
        <f t="shared" si="1"/>
        <v>72586213</v>
      </c>
      <c r="H18" s="71">
        <f t="shared" si="1"/>
        <v>106743045</v>
      </c>
      <c r="I18" s="71">
        <f t="shared" si="1"/>
        <v>207970285</v>
      </c>
      <c r="J18" s="71">
        <f t="shared" si="1"/>
        <v>83506486</v>
      </c>
      <c r="K18" s="71">
        <f t="shared" si="1"/>
        <v>73042814</v>
      </c>
      <c r="L18" s="71">
        <f t="shared" si="1"/>
        <v>71861820</v>
      </c>
      <c r="M18" s="71">
        <f t="shared" si="1"/>
        <v>228411120</v>
      </c>
      <c r="N18" s="71">
        <f t="shared" si="1"/>
        <v>114200973</v>
      </c>
      <c r="O18" s="71">
        <f t="shared" si="1"/>
        <v>59552373</v>
      </c>
      <c r="P18" s="71">
        <f t="shared" si="1"/>
        <v>148909877</v>
      </c>
      <c r="Q18" s="71">
        <f t="shared" si="1"/>
        <v>322663223</v>
      </c>
      <c r="R18" s="71">
        <f t="shared" si="1"/>
        <v>80179779</v>
      </c>
      <c r="S18" s="71">
        <f t="shared" si="1"/>
        <v>77027441</v>
      </c>
      <c r="T18" s="71">
        <f t="shared" si="1"/>
        <v>79304252</v>
      </c>
      <c r="U18" s="71">
        <f t="shared" si="1"/>
        <v>236511472</v>
      </c>
      <c r="V18" s="71">
        <f t="shared" si="1"/>
        <v>995556100</v>
      </c>
      <c r="W18" s="71">
        <f t="shared" si="1"/>
        <v>1158003663</v>
      </c>
      <c r="X18" s="71">
        <f t="shared" si="1"/>
        <v>-162447563</v>
      </c>
      <c r="Y18" s="66">
        <f>+IF(W18&lt;&gt;0,(X18/W18)*100,0)</f>
        <v>-14.028242585964945</v>
      </c>
      <c r="Z18" s="72">
        <f t="shared" si="1"/>
        <v>1158003663</v>
      </c>
    </row>
    <row r="19" spans="1:26" ht="12.75">
      <c r="A19" s="68" t="s">
        <v>42</v>
      </c>
      <c r="B19" s="73">
        <f>+B10-B18</f>
        <v>-6933735</v>
      </c>
      <c r="C19" s="73">
        <f>+C10-C18</f>
        <v>132565335</v>
      </c>
      <c r="D19" s="74">
        <f aca="true" t="shared" si="2" ref="D19:Z19">+D10-D18</f>
        <v>3905257</v>
      </c>
      <c r="E19" s="75">
        <f t="shared" si="2"/>
        <v>36712509</v>
      </c>
      <c r="F19" s="75">
        <f t="shared" si="2"/>
        <v>42791500</v>
      </c>
      <c r="G19" s="75">
        <f t="shared" si="2"/>
        <v>50107218</v>
      </c>
      <c r="H19" s="75">
        <f t="shared" si="2"/>
        <v>-10051811</v>
      </c>
      <c r="I19" s="75">
        <f t="shared" si="2"/>
        <v>82846907</v>
      </c>
      <c r="J19" s="75">
        <f t="shared" si="2"/>
        <v>-5121947</v>
      </c>
      <c r="K19" s="75">
        <f t="shared" si="2"/>
        <v>3206881</v>
      </c>
      <c r="L19" s="75">
        <f t="shared" si="2"/>
        <v>39504385</v>
      </c>
      <c r="M19" s="75">
        <f t="shared" si="2"/>
        <v>37589319</v>
      </c>
      <c r="N19" s="75">
        <f t="shared" si="2"/>
        <v>-46068050</v>
      </c>
      <c r="O19" s="75">
        <f t="shared" si="2"/>
        <v>14307542</v>
      </c>
      <c r="P19" s="75">
        <f t="shared" si="2"/>
        <v>4979668</v>
      </c>
      <c r="Q19" s="75">
        <f t="shared" si="2"/>
        <v>-26780840</v>
      </c>
      <c r="R19" s="75">
        <f t="shared" si="2"/>
        <v>30271207</v>
      </c>
      <c r="S19" s="75">
        <f t="shared" si="2"/>
        <v>-339911</v>
      </c>
      <c r="T19" s="75">
        <f t="shared" si="2"/>
        <v>8978558</v>
      </c>
      <c r="U19" s="75">
        <f t="shared" si="2"/>
        <v>38909854</v>
      </c>
      <c r="V19" s="75">
        <f t="shared" si="2"/>
        <v>132565240</v>
      </c>
      <c r="W19" s="75">
        <f>IF(E10=E18,0,W10-W18)</f>
        <v>36712509</v>
      </c>
      <c r="X19" s="75">
        <f t="shared" si="2"/>
        <v>95852731</v>
      </c>
      <c r="Y19" s="76">
        <f>+IF(W19&lt;&gt;0,(X19/W19)*100,0)</f>
        <v>261.09011236469837</v>
      </c>
      <c r="Z19" s="77">
        <f t="shared" si="2"/>
        <v>36712509</v>
      </c>
    </row>
    <row r="20" spans="1:26" ht="20.25">
      <c r="A20" s="78" t="s">
        <v>43</v>
      </c>
      <c r="B20" s="79">
        <v>164210347</v>
      </c>
      <c r="C20" s="79">
        <v>0</v>
      </c>
      <c r="D20" s="80">
        <v>109552000</v>
      </c>
      <c r="E20" s="81">
        <v>115994631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115994631</v>
      </c>
      <c r="X20" s="81">
        <v>-115994631</v>
      </c>
      <c r="Y20" s="82">
        <v>-100</v>
      </c>
      <c r="Z20" s="83">
        <v>115994631</v>
      </c>
    </row>
    <row r="21" spans="1:26" ht="41.25">
      <c r="A21" s="84" t="s">
        <v>114</v>
      </c>
      <c r="B21" s="85">
        <v>1527519</v>
      </c>
      <c r="C21" s="85">
        <v>0</v>
      </c>
      <c r="D21" s="86">
        <v>0</v>
      </c>
      <c r="E21" s="87">
        <v>185060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185060</v>
      </c>
      <c r="X21" s="87">
        <v>-185060</v>
      </c>
      <c r="Y21" s="88">
        <v>-100</v>
      </c>
      <c r="Z21" s="89">
        <v>185060</v>
      </c>
    </row>
    <row r="22" spans="1:26" ht="12.75">
      <c r="A22" s="90" t="s">
        <v>115</v>
      </c>
      <c r="B22" s="91">
        <f>SUM(B19:B21)</f>
        <v>158804131</v>
      </c>
      <c r="C22" s="91">
        <f>SUM(C19:C21)</f>
        <v>132565335</v>
      </c>
      <c r="D22" s="92">
        <f aca="true" t="shared" si="3" ref="D22:Z22">SUM(D19:D21)</f>
        <v>113457257</v>
      </c>
      <c r="E22" s="93">
        <f t="shared" si="3"/>
        <v>152892200</v>
      </c>
      <c r="F22" s="93">
        <f t="shared" si="3"/>
        <v>42791500</v>
      </c>
      <c r="G22" s="93">
        <f t="shared" si="3"/>
        <v>50107218</v>
      </c>
      <c r="H22" s="93">
        <f t="shared" si="3"/>
        <v>-10051811</v>
      </c>
      <c r="I22" s="93">
        <f t="shared" si="3"/>
        <v>82846907</v>
      </c>
      <c r="J22" s="93">
        <f t="shared" si="3"/>
        <v>-5121947</v>
      </c>
      <c r="K22" s="93">
        <f t="shared" si="3"/>
        <v>3206881</v>
      </c>
      <c r="L22" s="93">
        <f t="shared" si="3"/>
        <v>39504385</v>
      </c>
      <c r="M22" s="93">
        <f t="shared" si="3"/>
        <v>37589319</v>
      </c>
      <c r="N22" s="93">
        <f t="shared" si="3"/>
        <v>-46068050</v>
      </c>
      <c r="O22" s="93">
        <f t="shared" si="3"/>
        <v>14307542</v>
      </c>
      <c r="P22" s="93">
        <f t="shared" si="3"/>
        <v>4979668</v>
      </c>
      <c r="Q22" s="93">
        <f t="shared" si="3"/>
        <v>-26780840</v>
      </c>
      <c r="R22" s="93">
        <f t="shared" si="3"/>
        <v>30271207</v>
      </c>
      <c r="S22" s="93">
        <f t="shared" si="3"/>
        <v>-339911</v>
      </c>
      <c r="T22" s="93">
        <f t="shared" si="3"/>
        <v>8978558</v>
      </c>
      <c r="U22" s="93">
        <f t="shared" si="3"/>
        <v>38909854</v>
      </c>
      <c r="V22" s="93">
        <f t="shared" si="3"/>
        <v>132565240</v>
      </c>
      <c r="W22" s="93">
        <f t="shared" si="3"/>
        <v>152892200</v>
      </c>
      <c r="X22" s="93">
        <f t="shared" si="3"/>
        <v>-20326960</v>
      </c>
      <c r="Y22" s="94">
        <f>+IF(W22&lt;&gt;0,(X22/W22)*100,0)</f>
        <v>-13.294962071315608</v>
      </c>
      <c r="Z22" s="95">
        <f t="shared" si="3"/>
        <v>152892200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158804131</v>
      </c>
      <c r="C24" s="73">
        <f>SUM(C22:C23)</f>
        <v>132565335</v>
      </c>
      <c r="D24" s="74">
        <f aca="true" t="shared" si="4" ref="D24:Z24">SUM(D22:D23)</f>
        <v>113457257</v>
      </c>
      <c r="E24" s="75">
        <f t="shared" si="4"/>
        <v>152892200</v>
      </c>
      <c r="F24" s="75">
        <f t="shared" si="4"/>
        <v>42791500</v>
      </c>
      <c r="G24" s="75">
        <f t="shared" si="4"/>
        <v>50107218</v>
      </c>
      <c r="H24" s="75">
        <f t="shared" si="4"/>
        <v>-10051811</v>
      </c>
      <c r="I24" s="75">
        <f t="shared" si="4"/>
        <v>82846907</v>
      </c>
      <c r="J24" s="75">
        <f t="shared" si="4"/>
        <v>-5121947</v>
      </c>
      <c r="K24" s="75">
        <f t="shared" si="4"/>
        <v>3206881</v>
      </c>
      <c r="L24" s="75">
        <f t="shared" si="4"/>
        <v>39504385</v>
      </c>
      <c r="M24" s="75">
        <f t="shared" si="4"/>
        <v>37589319</v>
      </c>
      <c r="N24" s="75">
        <f t="shared" si="4"/>
        <v>-46068050</v>
      </c>
      <c r="O24" s="75">
        <f t="shared" si="4"/>
        <v>14307542</v>
      </c>
      <c r="P24" s="75">
        <f t="shared" si="4"/>
        <v>4979668</v>
      </c>
      <c r="Q24" s="75">
        <f t="shared" si="4"/>
        <v>-26780840</v>
      </c>
      <c r="R24" s="75">
        <f t="shared" si="4"/>
        <v>30271207</v>
      </c>
      <c r="S24" s="75">
        <f t="shared" si="4"/>
        <v>-339911</v>
      </c>
      <c r="T24" s="75">
        <f t="shared" si="4"/>
        <v>8978558</v>
      </c>
      <c r="U24" s="75">
        <f t="shared" si="4"/>
        <v>38909854</v>
      </c>
      <c r="V24" s="75">
        <f t="shared" si="4"/>
        <v>132565240</v>
      </c>
      <c r="W24" s="75">
        <f t="shared" si="4"/>
        <v>152892200</v>
      </c>
      <c r="X24" s="75">
        <f t="shared" si="4"/>
        <v>-20326960</v>
      </c>
      <c r="Y24" s="76">
        <f>+IF(W24&lt;&gt;0,(X24/W24)*100,0)</f>
        <v>-13.294962071315608</v>
      </c>
      <c r="Z24" s="77">
        <f t="shared" si="4"/>
        <v>152892200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264637845</v>
      </c>
      <c r="C27" s="21">
        <v>186270578</v>
      </c>
      <c r="D27" s="103">
        <v>191722515</v>
      </c>
      <c r="E27" s="104">
        <v>198266185</v>
      </c>
      <c r="F27" s="104">
        <v>1378911</v>
      </c>
      <c r="G27" s="104">
        <v>6364580</v>
      </c>
      <c r="H27" s="104">
        <v>4067610</v>
      </c>
      <c r="I27" s="104">
        <v>11811101</v>
      </c>
      <c r="J27" s="104">
        <v>7376472</v>
      </c>
      <c r="K27" s="104">
        <v>7617560</v>
      </c>
      <c r="L27" s="104">
        <v>6571166</v>
      </c>
      <c r="M27" s="104">
        <v>21565198</v>
      </c>
      <c r="N27" s="104">
        <v>5296884</v>
      </c>
      <c r="O27" s="104">
        <v>75049351</v>
      </c>
      <c r="P27" s="104">
        <v>11929322</v>
      </c>
      <c r="Q27" s="104">
        <v>92275557</v>
      </c>
      <c r="R27" s="104">
        <v>3041593</v>
      </c>
      <c r="S27" s="104">
        <v>4965131</v>
      </c>
      <c r="T27" s="104">
        <v>52611995</v>
      </c>
      <c r="U27" s="104">
        <v>60618719</v>
      </c>
      <c r="V27" s="104">
        <v>186270575</v>
      </c>
      <c r="W27" s="104">
        <v>198266185</v>
      </c>
      <c r="X27" s="104">
        <v>-11995610</v>
      </c>
      <c r="Y27" s="105">
        <v>-6.05</v>
      </c>
      <c r="Z27" s="106">
        <v>198266185</v>
      </c>
    </row>
    <row r="28" spans="1:26" ht="12.75">
      <c r="A28" s="107" t="s">
        <v>47</v>
      </c>
      <c r="B28" s="18">
        <v>165737865</v>
      </c>
      <c r="C28" s="18">
        <v>135462423</v>
      </c>
      <c r="D28" s="58">
        <v>110102000</v>
      </c>
      <c r="E28" s="59">
        <v>116179631</v>
      </c>
      <c r="F28" s="59">
        <v>254292</v>
      </c>
      <c r="G28" s="59">
        <v>418104</v>
      </c>
      <c r="H28" s="59">
        <v>1301042</v>
      </c>
      <c r="I28" s="59">
        <v>1973438</v>
      </c>
      <c r="J28" s="59">
        <v>1591421</v>
      </c>
      <c r="K28" s="59">
        <v>2657714</v>
      </c>
      <c r="L28" s="59">
        <v>1206757</v>
      </c>
      <c r="M28" s="59">
        <v>5455892</v>
      </c>
      <c r="N28" s="59">
        <v>297425</v>
      </c>
      <c r="O28" s="59">
        <v>69569971</v>
      </c>
      <c r="P28" s="59">
        <v>4822620</v>
      </c>
      <c r="Q28" s="59">
        <v>74690016</v>
      </c>
      <c r="R28" s="59">
        <v>1033462</v>
      </c>
      <c r="S28" s="59">
        <v>4385557</v>
      </c>
      <c r="T28" s="59">
        <v>47924058</v>
      </c>
      <c r="U28" s="59">
        <v>53343077</v>
      </c>
      <c r="V28" s="59">
        <v>135462423</v>
      </c>
      <c r="W28" s="59">
        <v>116179631</v>
      </c>
      <c r="X28" s="59">
        <v>19282792</v>
      </c>
      <c r="Y28" s="60">
        <v>16.6</v>
      </c>
      <c r="Z28" s="61">
        <v>116179631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5679547</v>
      </c>
      <c r="C30" s="18">
        <v>158909</v>
      </c>
      <c r="D30" s="58">
        <v>0</v>
      </c>
      <c r="E30" s="59">
        <v>161793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146300</v>
      </c>
      <c r="P30" s="59">
        <v>0</v>
      </c>
      <c r="Q30" s="59">
        <v>146300</v>
      </c>
      <c r="R30" s="59">
        <v>0</v>
      </c>
      <c r="S30" s="59">
        <v>12609</v>
      </c>
      <c r="T30" s="59">
        <v>0</v>
      </c>
      <c r="U30" s="59">
        <v>12609</v>
      </c>
      <c r="V30" s="59">
        <v>158909</v>
      </c>
      <c r="W30" s="59">
        <v>161793</v>
      </c>
      <c r="X30" s="59">
        <v>-2884</v>
      </c>
      <c r="Y30" s="60">
        <v>-1.78</v>
      </c>
      <c r="Z30" s="61">
        <v>161793</v>
      </c>
    </row>
    <row r="31" spans="1:26" ht="12.75">
      <c r="A31" s="57" t="s">
        <v>49</v>
      </c>
      <c r="B31" s="18">
        <v>93220433</v>
      </c>
      <c r="C31" s="18">
        <v>50649246</v>
      </c>
      <c r="D31" s="58">
        <v>81620515</v>
      </c>
      <c r="E31" s="59">
        <v>81924761</v>
      </c>
      <c r="F31" s="59">
        <v>1124619</v>
      </c>
      <c r="G31" s="59">
        <v>5946476</v>
      </c>
      <c r="H31" s="59">
        <v>2766568</v>
      </c>
      <c r="I31" s="59">
        <v>9837663</v>
      </c>
      <c r="J31" s="59">
        <v>5785051</v>
      </c>
      <c r="K31" s="59">
        <v>4959846</v>
      </c>
      <c r="L31" s="59">
        <v>5364409</v>
      </c>
      <c r="M31" s="59">
        <v>16109306</v>
      </c>
      <c r="N31" s="59">
        <v>4999459</v>
      </c>
      <c r="O31" s="59">
        <v>5333080</v>
      </c>
      <c r="P31" s="59">
        <v>7106702</v>
      </c>
      <c r="Q31" s="59">
        <v>17439241</v>
      </c>
      <c r="R31" s="59">
        <v>2008131</v>
      </c>
      <c r="S31" s="59">
        <v>566965</v>
      </c>
      <c r="T31" s="59">
        <v>4687937</v>
      </c>
      <c r="U31" s="59">
        <v>7263033</v>
      </c>
      <c r="V31" s="59">
        <v>50649243</v>
      </c>
      <c r="W31" s="59">
        <v>81924761</v>
      </c>
      <c r="X31" s="59">
        <v>-31275518</v>
      </c>
      <c r="Y31" s="60">
        <v>-38.18</v>
      </c>
      <c r="Z31" s="61">
        <v>81924761</v>
      </c>
    </row>
    <row r="32" spans="1:26" ht="12.75">
      <c r="A32" s="68" t="s">
        <v>50</v>
      </c>
      <c r="B32" s="21">
        <f>SUM(B28:B31)</f>
        <v>264637845</v>
      </c>
      <c r="C32" s="21">
        <f>SUM(C28:C31)</f>
        <v>186270578</v>
      </c>
      <c r="D32" s="103">
        <f aca="true" t="shared" si="5" ref="D32:Z32">SUM(D28:D31)</f>
        <v>191722515</v>
      </c>
      <c r="E32" s="104">
        <f t="shared" si="5"/>
        <v>198266185</v>
      </c>
      <c r="F32" s="104">
        <f t="shared" si="5"/>
        <v>1378911</v>
      </c>
      <c r="G32" s="104">
        <f t="shared" si="5"/>
        <v>6364580</v>
      </c>
      <c r="H32" s="104">
        <f t="shared" si="5"/>
        <v>4067610</v>
      </c>
      <c r="I32" s="104">
        <f t="shared" si="5"/>
        <v>11811101</v>
      </c>
      <c r="J32" s="104">
        <f t="shared" si="5"/>
        <v>7376472</v>
      </c>
      <c r="K32" s="104">
        <f t="shared" si="5"/>
        <v>7617560</v>
      </c>
      <c r="L32" s="104">
        <f t="shared" si="5"/>
        <v>6571166</v>
      </c>
      <c r="M32" s="104">
        <f t="shared" si="5"/>
        <v>21565198</v>
      </c>
      <c r="N32" s="104">
        <f t="shared" si="5"/>
        <v>5296884</v>
      </c>
      <c r="O32" s="104">
        <f t="shared" si="5"/>
        <v>75049351</v>
      </c>
      <c r="P32" s="104">
        <f t="shared" si="5"/>
        <v>11929322</v>
      </c>
      <c r="Q32" s="104">
        <f t="shared" si="5"/>
        <v>92275557</v>
      </c>
      <c r="R32" s="104">
        <f t="shared" si="5"/>
        <v>3041593</v>
      </c>
      <c r="S32" s="104">
        <f t="shared" si="5"/>
        <v>4965131</v>
      </c>
      <c r="T32" s="104">
        <f t="shared" si="5"/>
        <v>52611995</v>
      </c>
      <c r="U32" s="104">
        <f t="shared" si="5"/>
        <v>60618719</v>
      </c>
      <c r="V32" s="104">
        <f t="shared" si="5"/>
        <v>186270575</v>
      </c>
      <c r="W32" s="104">
        <f t="shared" si="5"/>
        <v>198266185</v>
      </c>
      <c r="X32" s="104">
        <f t="shared" si="5"/>
        <v>-11995610</v>
      </c>
      <c r="Y32" s="105">
        <f>+IF(W32&lt;&gt;0,(X32/W32)*100,0)</f>
        <v>-6.050255115364226</v>
      </c>
      <c r="Z32" s="106">
        <f t="shared" si="5"/>
        <v>198266185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-42929427</v>
      </c>
      <c r="C35" s="18">
        <v>352372655</v>
      </c>
      <c r="D35" s="58">
        <v>-78265258</v>
      </c>
      <c r="E35" s="59">
        <v>198801221</v>
      </c>
      <c r="F35" s="59">
        <v>20205698</v>
      </c>
      <c r="G35" s="59">
        <v>6654379</v>
      </c>
      <c r="H35" s="59">
        <v>7221152</v>
      </c>
      <c r="I35" s="59">
        <v>34081229</v>
      </c>
      <c r="J35" s="59">
        <v>-16125775</v>
      </c>
      <c r="K35" s="59">
        <v>-34037417</v>
      </c>
      <c r="L35" s="59">
        <v>44430133</v>
      </c>
      <c r="M35" s="59">
        <v>-5733059</v>
      </c>
      <c r="N35" s="59">
        <v>-32397032</v>
      </c>
      <c r="O35" s="59">
        <v>-1973046</v>
      </c>
      <c r="P35" s="59">
        <v>53004477</v>
      </c>
      <c r="Q35" s="59">
        <v>18634399</v>
      </c>
      <c r="R35" s="59">
        <v>37015547</v>
      </c>
      <c r="S35" s="59">
        <v>25351438</v>
      </c>
      <c r="T35" s="59">
        <v>-400886</v>
      </c>
      <c r="U35" s="59">
        <v>61966099</v>
      </c>
      <c r="V35" s="59">
        <v>108948668</v>
      </c>
      <c r="W35" s="59">
        <v>-45373985</v>
      </c>
      <c r="X35" s="59">
        <v>154322653</v>
      </c>
      <c r="Y35" s="60">
        <v>-340.11</v>
      </c>
      <c r="Z35" s="61">
        <v>198801221</v>
      </c>
    </row>
    <row r="36" spans="1:26" ht="12.75">
      <c r="A36" s="57" t="s">
        <v>53</v>
      </c>
      <c r="B36" s="18">
        <v>165213137</v>
      </c>
      <c r="C36" s="18">
        <v>2392826912</v>
      </c>
      <c r="D36" s="58">
        <v>191722515</v>
      </c>
      <c r="E36" s="59">
        <v>2500297073</v>
      </c>
      <c r="F36" s="59">
        <v>36385051</v>
      </c>
      <c r="G36" s="59">
        <v>-8638684</v>
      </c>
      <c r="H36" s="59">
        <v>-20929926</v>
      </c>
      <c r="I36" s="59">
        <v>6816441</v>
      </c>
      <c r="J36" s="59">
        <v>17373142</v>
      </c>
      <c r="K36" s="59">
        <v>52604866</v>
      </c>
      <c r="L36" s="59">
        <v>-4354997</v>
      </c>
      <c r="M36" s="59">
        <v>65623011</v>
      </c>
      <c r="N36" s="59">
        <v>-25754837</v>
      </c>
      <c r="O36" s="59">
        <v>90046465</v>
      </c>
      <c r="P36" s="59">
        <v>-32348169</v>
      </c>
      <c r="Q36" s="59">
        <v>31943459</v>
      </c>
      <c r="R36" s="59">
        <v>-24072906</v>
      </c>
      <c r="S36" s="59">
        <v>-22387926</v>
      </c>
      <c r="T36" s="59">
        <v>32873936</v>
      </c>
      <c r="U36" s="59">
        <v>-13586896</v>
      </c>
      <c r="V36" s="59">
        <v>90796015</v>
      </c>
      <c r="W36" s="59">
        <v>198266185</v>
      </c>
      <c r="X36" s="59">
        <v>-107470170</v>
      </c>
      <c r="Y36" s="60">
        <v>-54.2</v>
      </c>
      <c r="Z36" s="61">
        <v>2500297073</v>
      </c>
    </row>
    <row r="37" spans="1:26" ht="12.75">
      <c r="A37" s="57" t="s">
        <v>54</v>
      </c>
      <c r="B37" s="18">
        <v>-32940419</v>
      </c>
      <c r="C37" s="18">
        <v>244397546</v>
      </c>
      <c r="D37" s="58">
        <v>0</v>
      </c>
      <c r="E37" s="59">
        <v>171563980</v>
      </c>
      <c r="F37" s="59">
        <v>13799252</v>
      </c>
      <c r="G37" s="59">
        <v>-52092346</v>
      </c>
      <c r="H37" s="59">
        <v>1390279</v>
      </c>
      <c r="I37" s="59">
        <v>-36902815</v>
      </c>
      <c r="J37" s="59">
        <v>6369304</v>
      </c>
      <c r="K37" s="59">
        <v>15360549</v>
      </c>
      <c r="L37" s="59">
        <v>570735</v>
      </c>
      <c r="M37" s="59">
        <v>22300588</v>
      </c>
      <c r="N37" s="59">
        <v>-12083815</v>
      </c>
      <c r="O37" s="59">
        <v>73765519</v>
      </c>
      <c r="P37" s="59">
        <v>21040393</v>
      </c>
      <c r="Q37" s="59">
        <v>82722097</v>
      </c>
      <c r="R37" s="59">
        <v>-17328569</v>
      </c>
      <c r="S37" s="59">
        <v>3303418</v>
      </c>
      <c r="T37" s="59">
        <v>18738872</v>
      </c>
      <c r="U37" s="59">
        <v>4713721</v>
      </c>
      <c r="V37" s="59">
        <v>72833591</v>
      </c>
      <c r="W37" s="59">
        <v>0</v>
      </c>
      <c r="X37" s="59">
        <v>72833591</v>
      </c>
      <c r="Y37" s="60">
        <v>0</v>
      </c>
      <c r="Z37" s="61">
        <v>171563980</v>
      </c>
    </row>
    <row r="38" spans="1:26" ht="12.75">
      <c r="A38" s="57" t="s">
        <v>55</v>
      </c>
      <c r="B38" s="18">
        <v>-3860852</v>
      </c>
      <c r="C38" s="18">
        <v>432229370</v>
      </c>
      <c r="D38" s="58">
        <v>0</v>
      </c>
      <c r="E38" s="59">
        <v>442639238</v>
      </c>
      <c r="F38" s="59">
        <v>0</v>
      </c>
      <c r="G38" s="59">
        <v>0</v>
      </c>
      <c r="H38" s="59">
        <v>-5046450</v>
      </c>
      <c r="I38" s="59">
        <v>-5046450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-5363419</v>
      </c>
      <c r="Q38" s="59">
        <v>-5363419</v>
      </c>
      <c r="R38" s="59">
        <v>0</v>
      </c>
      <c r="S38" s="59">
        <v>0</v>
      </c>
      <c r="T38" s="59">
        <v>0</v>
      </c>
      <c r="U38" s="59">
        <v>0</v>
      </c>
      <c r="V38" s="59">
        <v>-10409869</v>
      </c>
      <c r="W38" s="59">
        <v>0</v>
      </c>
      <c r="X38" s="59">
        <v>-10409869</v>
      </c>
      <c r="Y38" s="60">
        <v>0</v>
      </c>
      <c r="Z38" s="61">
        <v>442639238</v>
      </c>
    </row>
    <row r="39" spans="1:26" ht="12.75">
      <c r="A39" s="57" t="s">
        <v>56</v>
      </c>
      <c r="B39" s="18">
        <v>159085009</v>
      </c>
      <c r="C39" s="18">
        <v>2007003145</v>
      </c>
      <c r="D39" s="58">
        <v>0</v>
      </c>
      <c r="E39" s="59">
        <v>1838018985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357</v>
      </c>
      <c r="P39" s="59">
        <v>53246532</v>
      </c>
      <c r="Q39" s="59">
        <v>53246889</v>
      </c>
      <c r="R39" s="59">
        <v>0</v>
      </c>
      <c r="S39" s="59">
        <v>0</v>
      </c>
      <c r="T39" s="59">
        <v>22504595</v>
      </c>
      <c r="U39" s="59">
        <v>22504595</v>
      </c>
      <c r="V39" s="59">
        <v>75751484</v>
      </c>
      <c r="W39" s="59">
        <v>0</v>
      </c>
      <c r="X39" s="59">
        <v>75751484</v>
      </c>
      <c r="Y39" s="60">
        <v>0</v>
      </c>
      <c r="Z39" s="61">
        <v>1838018985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-795751496</v>
      </c>
      <c r="C42" s="18">
        <v>-489821120</v>
      </c>
      <c r="D42" s="58">
        <v>-49315120</v>
      </c>
      <c r="E42" s="59">
        <v>65315063</v>
      </c>
      <c r="F42" s="59">
        <v>-28641027</v>
      </c>
      <c r="G42" s="59">
        <v>-72585140</v>
      </c>
      <c r="H42" s="59">
        <v>-82231899</v>
      </c>
      <c r="I42" s="59">
        <v>-183458066</v>
      </c>
      <c r="J42" s="59">
        <v>-77040699</v>
      </c>
      <c r="K42" s="59">
        <v>-65486781</v>
      </c>
      <c r="L42" s="59">
        <v>-65389686</v>
      </c>
      <c r="M42" s="59">
        <v>-207917166</v>
      </c>
      <c r="N42" s="59">
        <v>-63140298</v>
      </c>
      <c r="O42" s="59">
        <v>-59549503</v>
      </c>
      <c r="P42" s="59">
        <v>-64857313</v>
      </c>
      <c r="Q42" s="59">
        <v>-187547114</v>
      </c>
      <c r="R42" s="59">
        <v>-60434369</v>
      </c>
      <c r="S42" s="59">
        <v>-57045995</v>
      </c>
      <c r="T42" s="59">
        <v>-61937566</v>
      </c>
      <c r="U42" s="59">
        <v>-179417930</v>
      </c>
      <c r="V42" s="59">
        <v>-758340276</v>
      </c>
      <c r="W42" s="59">
        <v>65315063</v>
      </c>
      <c r="X42" s="59">
        <v>-823655339</v>
      </c>
      <c r="Y42" s="60">
        <v>-1261.05</v>
      </c>
      <c r="Z42" s="61">
        <v>65315063</v>
      </c>
    </row>
    <row r="43" spans="1:26" ht="12.75">
      <c r="A43" s="57" t="s">
        <v>59</v>
      </c>
      <c r="B43" s="18">
        <v>-24788615</v>
      </c>
      <c r="C43" s="18">
        <v>42044</v>
      </c>
      <c r="D43" s="58">
        <v>-220532533</v>
      </c>
      <c r="E43" s="59">
        <v>-212300296</v>
      </c>
      <c r="F43" s="59">
        <v>-34996768</v>
      </c>
      <c r="G43" s="59">
        <v>50000032</v>
      </c>
      <c r="H43" s="59">
        <v>10000033</v>
      </c>
      <c r="I43" s="59">
        <v>25003297</v>
      </c>
      <c r="J43" s="59">
        <v>-34999967</v>
      </c>
      <c r="K43" s="59">
        <v>-35000008</v>
      </c>
      <c r="L43" s="59">
        <v>45000031</v>
      </c>
      <c r="M43" s="59">
        <v>-24999944</v>
      </c>
      <c r="N43" s="59">
        <v>-19999967</v>
      </c>
      <c r="O43" s="59">
        <v>4999500</v>
      </c>
      <c r="P43" s="59">
        <v>44999980</v>
      </c>
      <c r="Q43" s="59">
        <v>29999513</v>
      </c>
      <c r="R43" s="59">
        <v>-9999995</v>
      </c>
      <c r="S43" s="59">
        <v>-89</v>
      </c>
      <c r="T43" s="59">
        <v>-5000237</v>
      </c>
      <c r="U43" s="59">
        <v>-15000321</v>
      </c>
      <c r="V43" s="59">
        <v>15002545</v>
      </c>
      <c r="W43" s="59">
        <v>-227076203</v>
      </c>
      <c r="X43" s="59">
        <v>242078748</v>
      </c>
      <c r="Y43" s="60">
        <v>-106.61</v>
      </c>
      <c r="Z43" s="61">
        <v>-212300296</v>
      </c>
    </row>
    <row r="44" spans="1:26" ht="12.75">
      <c r="A44" s="57" t="s">
        <v>60</v>
      </c>
      <c r="B44" s="18">
        <v>-5200</v>
      </c>
      <c r="C44" s="18">
        <v>261768</v>
      </c>
      <c r="D44" s="58">
        <v>-278330</v>
      </c>
      <c r="E44" s="59">
        <v>4738448</v>
      </c>
      <c r="F44" s="59">
        <v>86984</v>
      </c>
      <c r="G44" s="59">
        <v>-79198</v>
      </c>
      <c r="H44" s="59">
        <v>65830</v>
      </c>
      <c r="I44" s="59">
        <v>73616</v>
      </c>
      <c r="J44" s="59">
        <v>-16345</v>
      </c>
      <c r="K44" s="59">
        <v>-74047</v>
      </c>
      <c r="L44" s="59">
        <v>11620</v>
      </c>
      <c r="M44" s="59">
        <v>-78772</v>
      </c>
      <c r="N44" s="59">
        <v>1728</v>
      </c>
      <c r="O44" s="59">
        <v>88960</v>
      </c>
      <c r="P44" s="59">
        <v>-81853</v>
      </c>
      <c r="Q44" s="59">
        <v>8835</v>
      </c>
      <c r="R44" s="59">
        <v>-9841</v>
      </c>
      <c r="S44" s="59">
        <v>-56233</v>
      </c>
      <c r="T44" s="59">
        <v>103212</v>
      </c>
      <c r="U44" s="59">
        <v>37138</v>
      </c>
      <c r="V44" s="59">
        <v>40817</v>
      </c>
      <c r="W44" s="59">
        <v>-278330</v>
      </c>
      <c r="X44" s="59">
        <v>319147</v>
      </c>
      <c r="Y44" s="60">
        <v>-114.66</v>
      </c>
      <c r="Z44" s="61">
        <v>4738448</v>
      </c>
    </row>
    <row r="45" spans="1:26" ht="12.75">
      <c r="A45" s="68" t="s">
        <v>61</v>
      </c>
      <c r="B45" s="21">
        <v>-820545311</v>
      </c>
      <c r="C45" s="21">
        <v>-394650469</v>
      </c>
      <c r="D45" s="103">
        <v>-270125983</v>
      </c>
      <c r="E45" s="104">
        <v>-47379946</v>
      </c>
      <c r="F45" s="104">
        <v>-63550811</v>
      </c>
      <c r="G45" s="104">
        <f>+F45+G42+G43+G44+G83</f>
        <v>-86215117</v>
      </c>
      <c r="H45" s="104">
        <f>+G45+H42+H43+H44+H83</f>
        <v>-158381153</v>
      </c>
      <c r="I45" s="104">
        <f>+H45</f>
        <v>-158381153</v>
      </c>
      <c r="J45" s="104">
        <f>+H45+J42+J43+J44+J83</f>
        <v>-270438164</v>
      </c>
      <c r="K45" s="104">
        <f>+J45+K42+K43+K44+K83</f>
        <v>-370999000</v>
      </c>
      <c r="L45" s="104">
        <f>+K45+L42+L43+L44+L83</f>
        <v>-391377035</v>
      </c>
      <c r="M45" s="104">
        <f>+L45</f>
        <v>-391377035</v>
      </c>
      <c r="N45" s="104">
        <f>+L45+N42+N43+N44+N83</f>
        <v>-474515572</v>
      </c>
      <c r="O45" s="104">
        <f>+N45+O42+O43+O44+O83</f>
        <v>-528976615</v>
      </c>
      <c r="P45" s="104">
        <f>+O45+P42+P43+P44+P83</f>
        <v>-548915801</v>
      </c>
      <c r="Q45" s="104">
        <f>+P45</f>
        <v>-548915801</v>
      </c>
      <c r="R45" s="104">
        <f>+P45+R42+R43+R44+R83</f>
        <v>-619360006</v>
      </c>
      <c r="S45" s="104">
        <f>+R45+S42+S43+S44+S83</f>
        <v>-676462323</v>
      </c>
      <c r="T45" s="104">
        <f>+S45+T42+T43+T44+T83</f>
        <v>-743296914</v>
      </c>
      <c r="U45" s="104">
        <f>+T45</f>
        <v>-743296914</v>
      </c>
      <c r="V45" s="104">
        <f>+U45</f>
        <v>-743296914</v>
      </c>
      <c r="W45" s="104">
        <f>+W83+W42+W43+W44</f>
        <v>-162039470</v>
      </c>
      <c r="X45" s="104">
        <f>+V45-W45</f>
        <v>-581257444</v>
      </c>
      <c r="Y45" s="105">
        <f>+IF(W45&lt;&gt;0,+(X45/W45)*100,0)</f>
        <v>358.71349369385126</v>
      </c>
      <c r="Z45" s="106">
        <v>-47379946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25.005189109666766</v>
      </c>
      <c r="D59" s="2">
        <f t="shared" si="7"/>
        <v>66.30640050831525</v>
      </c>
      <c r="E59" s="10">
        <f t="shared" si="7"/>
        <v>72.06897616270133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2.6724938788404535</v>
      </c>
      <c r="L59" s="10">
        <f t="shared" si="7"/>
        <v>0</v>
      </c>
      <c r="M59" s="10">
        <f t="shared" si="7"/>
        <v>0.8951863292591504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0.18084474200001255</v>
      </c>
      <c r="W59" s="10">
        <f t="shared" si="7"/>
        <v>72.06897616270133</v>
      </c>
      <c r="X59" s="10">
        <f t="shared" si="7"/>
        <v>0</v>
      </c>
      <c r="Y59" s="10">
        <f t="shared" si="7"/>
        <v>0</v>
      </c>
      <c r="Z59" s="11">
        <f t="shared" si="7"/>
        <v>72.06897616270133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42.40994453192946</v>
      </c>
      <c r="D61" s="3">
        <f t="shared" si="7"/>
        <v>72.87170084035621</v>
      </c>
      <c r="E61" s="13">
        <f t="shared" si="7"/>
        <v>73.07811669424055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0.9814588405203812</v>
      </c>
      <c r="L61" s="13">
        <f t="shared" si="7"/>
        <v>0</v>
      </c>
      <c r="M61" s="13">
        <f t="shared" si="7"/>
        <v>0.3378981211888184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0.0845020496989962</v>
      </c>
      <c r="W61" s="13">
        <f t="shared" si="7"/>
        <v>73.07811669424055</v>
      </c>
      <c r="X61" s="13">
        <f t="shared" si="7"/>
        <v>0</v>
      </c>
      <c r="Y61" s="13">
        <f t="shared" si="7"/>
        <v>0</v>
      </c>
      <c r="Z61" s="14">
        <f t="shared" si="7"/>
        <v>73.07811669424055</v>
      </c>
    </row>
    <row r="62" spans="1:26" ht="12.75">
      <c r="A62" s="38" t="s">
        <v>67</v>
      </c>
      <c r="B62" s="12">
        <f t="shared" si="7"/>
        <v>0</v>
      </c>
      <c r="C62" s="12">
        <f t="shared" si="7"/>
        <v>25.04447208460836</v>
      </c>
      <c r="D62" s="3">
        <f t="shared" si="7"/>
        <v>1.181189176878613</v>
      </c>
      <c r="E62" s="13">
        <f t="shared" si="7"/>
        <v>1.181189176878613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2.235573840483615</v>
      </c>
      <c r="L62" s="13">
        <f t="shared" si="7"/>
        <v>0</v>
      </c>
      <c r="M62" s="13">
        <f t="shared" si="7"/>
        <v>0.6344053516389551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0.1699879024016173</v>
      </c>
      <c r="W62" s="13">
        <f t="shared" si="7"/>
        <v>1.181189176878613</v>
      </c>
      <c r="X62" s="13">
        <f t="shared" si="7"/>
        <v>0</v>
      </c>
      <c r="Y62" s="13">
        <f t="shared" si="7"/>
        <v>0</v>
      </c>
      <c r="Z62" s="14">
        <f t="shared" si="7"/>
        <v>1.181189176878613</v>
      </c>
    </row>
    <row r="63" spans="1:26" ht="12.75">
      <c r="A63" s="38" t="s">
        <v>68</v>
      </c>
      <c r="B63" s="12">
        <f t="shared" si="7"/>
        <v>0</v>
      </c>
      <c r="C63" s="12">
        <f t="shared" si="7"/>
        <v>27.674762136747717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3.069515983743239</v>
      </c>
      <c r="L63" s="13">
        <f t="shared" si="7"/>
        <v>0</v>
      </c>
      <c r="M63" s="13">
        <f t="shared" si="7"/>
        <v>1.0848059787925048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0.26140591787560585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29.358462303548254</v>
      </c>
      <c r="D64" s="3">
        <f t="shared" si="7"/>
        <v>0.856623993454335</v>
      </c>
      <c r="E64" s="13">
        <f t="shared" si="7"/>
        <v>0.856623993454335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3.6041088330234374</v>
      </c>
      <c r="L64" s="13">
        <f t="shared" si="7"/>
        <v>0</v>
      </c>
      <c r="M64" s="13">
        <f t="shared" si="7"/>
        <v>1.865907064520759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0.28275746534468144</v>
      </c>
      <c r="W64" s="13">
        <f t="shared" si="7"/>
        <v>0.856623993454335</v>
      </c>
      <c r="X64" s="13">
        <f t="shared" si="7"/>
        <v>0</v>
      </c>
      <c r="Y64" s="13">
        <f t="shared" si="7"/>
        <v>0</v>
      </c>
      <c r="Z64" s="14">
        <f t="shared" si="7"/>
        <v>0.856623993454335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33.32028426477822</v>
      </c>
      <c r="D66" s="4">
        <f t="shared" si="7"/>
        <v>281.51484180979764</v>
      </c>
      <c r="E66" s="16">
        <f t="shared" si="7"/>
        <v>281.51484180979764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281.51484180979764</v>
      </c>
      <c r="X66" s="16">
        <f t="shared" si="7"/>
        <v>0</v>
      </c>
      <c r="Y66" s="16">
        <f t="shared" si="7"/>
        <v>0</v>
      </c>
      <c r="Z66" s="17">
        <f t="shared" si="7"/>
        <v>281.51484180979764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135728092</v>
      </c>
      <c r="C68" s="18">
        <v>145106781</v>
      </c>
      <c r="D68" s="19">
        <v>139998162</v>
      </c>
      <c r="E68" s="20">
        <v>139998162</v>
      </c>
      <c r="F68" s="20">
        <v>37920363</v>
      </c>
      <c r="G68" s="20">
        <v>9345156</v>
      </c>
      <c r="H68" s="20">
        <v>9820757</v>
      </c>
      <c r="I68" s="20">
        <v>57086276</v>
      </c>
      <c r="J68" s="20">
        <v>9722167</v>
      </c>
      <c r="K68" s="20">
        <v>9819218</v>
      </c>
      <c r="L68" s="20">
        <v>9772959</v>
      </c>
      <c r="M68" s="20">
        <v>29314344</v>
      </c>
      <c r="N68" s="20">
        <v>9781391</v>
      </c>
      <c r="O68" s="20">
        <v>9802862</v>
      </c>
      <c r="P68" s="20">
        <v>9644025</v>
      </c>
      <c r="Q68" s="20">
        <v>29228278</v>
      </c>
      <c r="R68" s="20">
        <v>9799809</v>
      </c>
      <c r="S68" s="20">
        <v>9862505</v>
      </c>
      <c r="T68" s="20">
        <v>9815578</v>
      </c>
      <c r="U68" s="20">
        <v>29477892</v>
      </c>
      <c r="V68" s="20">
        <v>145106790</v>
      </c>
      <c r="W68" s="20">
        <v>139998162</v>
      </c>
      <c r="X68" s="20">
        <v>0</v>
      </c>
      <c r="Y68" s="19">
        <v>0</v>
      </c>
      <c r="Z68" s="22">
        <v>139998162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389166520</v>
      </c>
      <c r="C70" s="18">
        <v>390908856</v>
      </c>
      <c r="D70" s="19">
        <v>418572500</v>
      </c>
      <c r="E70" s="20">
        <v>418572500</v>
      </c>
      <c r="F70" s="20">
        <v>12309598</v>
      </c>
      <c r="G70" s="20">
        <v>38235536</v>
      </c>
      <c r="H70" s="20">
        <v>40321736</v>
      </c>
      <c r="I70" s="20">
        <v>90866870</v>
      </c>
      <c r="J70" s="20">
        <v>32979089</v>
      </c>
      <c r="K70" s="20">
        <v>33656633</v>
      </c>
      <c r="L70" s="20">
        <v>31123330</v>
      </c>
      <c r="M70" s="20">
        <v>97759052</v>
      </c>
      <c r="N70" s="20">
        <v>35281810</v>
      </c>
      <c r="O70" s="20">
        <v>33703958</v>
      </c>
      <c r="P70" s="20">
        <v>34548477</v>
      </c>
      <c r="Q70" s="20">
        <v>103534245</v>
      </c>
      <c r="R70" s="20">
        <v>34815850</v>
      </c>
      <c r="S70" s="20">
        <v>30783511</v>
      </c>
      <c r="T70" s="20">
        <v>33149333</v>
      </c>
      <c r="U70" s="20">
        <v>98748694</v>
      </c>
      <c r="V70" s="20">
        <v>390908861</v>
      </c>
      <c r="W70" s="20">
        <v>418572500</v>
      </c>
      <c r="X70" s="20">
        <v>0</v>
      </c>
      <c r="Y70" s="19">
        <v>0</v>
      </c>
      <c r="Z70" s="22">
        <v>418572500</v>
      </c>
    </row>
    <row r="71" spans="1:26" ht="12.75" hidden="1">
      <c r="A71" s="38" t="s">
        <v>67</v>
      </c>
      <c r="B71" s="18">
        <v>70216826</v>
      </c>
      <c r="C71" s="18">
        <v>87172662</v>
      </c>
      <c r="D71" s="19">
        <v>72273605</v>
      </c>
      <c r="E71" s="20">
        <v>72273605</v>
      </c>
      <c r="F71" s="20">
        <v>-933744</v>
      </c>
      <c r="G71" s="20">
        <v>7246166</v>
      </c>
      <c r="H71" s="20">
        <v>5720492</v>
      </c>
      <c r="I71" s="20">
        <v>12032914</v>
      </c>
      <c r="J71" s="20">
        <v>9605752</v>
      </c>
      <c r="K71" s="20">
        <v>6628410</v>
      </c>
      <c r="L71" s="20">
        <v>7123617</v>
      </c>
      <c r="M71" s="20">
        <v>23357779</v>
      </c>
      <c r="N71" s="20">
        <v>8909406</v>
      </c>
      <c r="O71" s="20">
        <v>8671975</v>
      </c>
      <c r="P71" s="20">
        <v>8392545</v>
      </c>
      <c r="Q71" s="20">
        <v>25973926</v>
      </c>
      <c r="R71" s="20">
        <v>8227335</v>
      </c>
      <c r="S71" s="20">
        <v>7592710</v>
      </c>
      <c r="T71" s="20">
        <v>9988010</v>
      </c>
      <c r="U71" s="20">
        <v>25808055</v>
      </c>
      <c r="V71" s="20">
        <v>87172674</v>
      </c>
      <c r="W71" s="20">
        <v>72273605</v>
      </c>
      <c r="X71" s="20">
        <v>0</v>
      </c>
      <c r="Y71" s="19">
        <v>0</v>
      </c>
      <c r="Z71" s="22">
        <v>72273605</v>
      </c>
    </row>
    <row r="72" spans="1:26" ht="12.75" hidden="1">
      <c r="A72" s="38" t="s">
        <v>68</v>
      </c>
      <c r="B72" s="18">
        <v>67133021</v>
      </c>
      <c r="C72" s="18">
        <v>73481506</v>
      </c>
      <c r="D72" s="19">
        <v>72847400</v>
      </c>
      <c r="E72" s="20">
        <v>72847400</v>
      </c>
      <c r="F72" s="20">
        <v>8572186</v>
      </c>
      <c r="G72" s="20">
        <v>5825564</v>
      </c>
      <c r="H72" s="20">
        <v>5874654</v>
      </c>
      <c r="I72" s="20">
        <v>20272404</v>
      </c>
      <c r="J72" s="20">
        <v>5699123</v>
      </c>
      <c r="K72" s="20">
        <v>6257827</v>
      </c>
      <c r="L72" s="20">
        <v>5749903</v>
      </c>
      <c r="M72" s="20">
        <v>17706853</v>
      </c>
      <c r="N72" s="20">
        <v>5439313</v>
      </c>
      <c r="O72" s="20">
        <v>6837938</v>
      </c>
      <c r="P72" s="20">
        <v>5728340</v>
      </c>
      <c r="Q72" s="20">
        <v>18005591</v>
      </c>
      <c r="R72" s="20">
        <v>5667508</v>
      </c>
      <c r="S72" s="20">
        <v>5703358</v>
      </c>
      <c r="T72" s="20">
        <v>6125790</v>
      </c>
      <c r="U72" s="20">
        <v>17496656</v>
      </c>
      <c r="V72" s="20">
        <v>73481504</v>
      </c>
      <c r="W72" s="20">
        <v>72847400</v>
      </c>
      <c r="X72" s="20">
        <v>0</v>
      </c>
      <c r="Y72" s="19">
        <v>0</v>
      </c>
      <c r="Z72" s="22">
        <v>72847400</v>
      </c>
    </row>
    <row r="73" spans="1:26" ht="12.75" hidden="1">
      <c r="A73" s="38" t="s">
        <v>69</v>
      </c>
      <c r="B73" s="18">
        <v>38310223</v>
      </c>
      <c r="C73" s="18">
        <v>40047748</v>
      </c>
      <c r="D73" s="19">
        <v>40087600</v>
      </c>
      <c r="E73" s="20">
        <v>40087600</v>
      </c>
      <c r="F73" s="20">
        <v>8567242</v>
      </c>
      <c r="G73" s="20">
        <v>3224297</v>
      </c>
      <c r="H73" s="20">
        <v>3136260</v>
      </c>
      <c r="I73" s="20">
        <v>14927799</v>
      </c>
      <c r="J73" s="20">
        <v>-244029</v>
      </c>
      <c r="K73" s="20">
        <v>3141914</v>
      </c>
      <c r="L73" s="20">
        <v>3170906</v>
      </c>
      <c r="M73" s="20">
        <v>6068791</v>
      </c>
      <c r="N73" s="20">
        <v>3183641</v>
      </c>
      <c r="O73" s="20">
        <v>3145003</v>
      </c>
      <c r="P73" s="20">
        <v>3180974</v>
      </c>
      <c r="Q73" s="20">
        <v>9509618</v>
      </c>
      <c r="R73" s="20">
        <v>3179855</v>
      </c>
      <c r="S73" s="20">
        <v>3181381</v>
      </c>
      <c r="T73" s="20">
        <v>3180305</v>
      </c>
      <c r="U73" s="20">
        <v>9541541</v>
      </c>
      <c r="V73" s="20">
        <v>40047749</v>
      </c>
      <c r="W73" s="20">
        <v>40087600</v>
      </c>
      <c r="X73" s="20">
        <v>0</v>
      </c>
      <c r="Y73" s="19">
        <v>0</v>
      </c>
      <c r="Z73" s="22">
        <v>40087600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6198369</v>
      </c>
      <c r="C75" s="27">
        <v>8133403</v>
      </c>
      <c r="D75" s="28">
        <v>6158346</v>
      </c>
      <c r="E75" s="29">
        <v>6158346</v>
      </c>
      <c r="F75" s="29">
        <v>591437</v>
      </c>
      <c r="G75" s="29">
        <v>571915</v>
      </c>
      <c r="H75" s="29">
        <v>570610</v>
      </c>
      <c r="I75" s="29">
        <v>1733962</v>
      </c>
      <c r="J75" s="29">
        <v>574986</v>
      </c>
      <c r="K75" s="29">
        <v>806638</v>
      </c>
      <c r="L75" s="29">
        <v>722578</v>
      </c>
      <c r="M75" s="29">
        <v>2104202</v>
      </c>
      <c r="N75" s="29">
        <v>776499</v>
      </c>
      <c r="O75" s="29">
        <v>720852</v>
      </c>
      <c r="P75" s="29">
        <v>742855</v>
      </c>
      <c r="Q75" s="29">
        <v>2240206</v>
      </c>
      <c r="R75" s="29">
        <v>701147</v>
      </c>
      <c r="S75" s="29">
        <v>685367</v>
      </c>
      <c r="T75" s="29">
        <v>668522</v>
      </c>
      <c r="U75" s="29">
        <v>2055036</v>
      </c>
      <c r="V75" s="29">
        <v>8133406</v>
      </c>
      <c r="W75" s="29">
        <v>6158346</v>
      </c>
      <c r="X75" s="29">
        <v>0</v>
      </c>
      <c r="Y75" s="28">
        <v>0</v>
      </c>
      <c r="Z75" s="30">
        <v>6158346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36284225</v>
      </c>
      <c r="D77" s="19">
        <v>92827742</v>
      </c>
      <c r="E77" s="20">
        <v>100895242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262418</v>
      </c>
      <c r="L77" s="20">
        <v>0</v>
      </c>
      <c r="M77" s="20">
        <v>262418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262418</v>
      </c>
      <c r="W77" s="20">
        <v>100895242</v>
      </c>
      <c r="X77" s="20">
        <v>0</v>
      </c>
      <c r="Y77" s="19">
        <v>0</v>
      </c>
      <c r="Z77" s="22">
        <v>100895242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165784229</v>
      </c>
      <c r="D79" s="19">
        <v>305020900</v>
      </c>
      <c r="E79" s="20">
        <v>305884900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330326</v>
      </c>
      <c r="L79" s="20">
        <v>0</v>
      </c>
      <c r="M79" s="20">
        <v>330326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330326</v>
      </c>
      <c r="W79" s="20">
        <v>305884900</v>
      </c>
      <c r="X79" s="20">
        <v>0</v>
      </c>
      <c r="Y79" s="19">
        <v>0</v>
      </c>
      <c r="Z79" s="22">
        <v>305884900</v>
      </c>
    </row>
    <row r="80" spans="1:26" ht="12.75" hidden="1">
      <c r="A80" s="38" t="s">
        <v>67</v>
      </c>
      <c r="B80" s="18">
        <v>0</v>
      </c>
      <c r="C80" s="18">
        <v>21831933</v>
      </c>
      <c r="D80" s="19">
        <v>853688</v>
      </c>
      <c r="E80" s="20">
        <v>853688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148183</v>
      </c>
      <c r="L80" s="20">
        <v>0</v>
      </c>
      <c r="M80" s="20">
        <v>148183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148183</v>
      </c>
      <c r="W80" s="20">
        <v>853688</v>
      </c>
      <c r="X80" s="20">
        <v>0</v>
      </c>
      <c r="Y80" s="19">
        <v>0</v>
      </c>
      <c r="Z80" s="22">
        <v>853688</v>
      </c>
    </row>
    <row r="81" spans="1:26" ht="12.75" hidden="1">
      <c r="A81" s="38" t="s">
        <v>68</v>
      </c>
      <c r="B81" s="18">
        <v>0</v>
      </c>
      <c r="C81" s="18">
        <v>20335832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192085</v>
      </c>
      <c r="L81" s="20">
        <v>0</v>
      </c>
      <c r="M81" s="20">
        <v>192085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192085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11757403</v>
      </c>
      <c r="D82" s="19">
        <v>343400</v>
      </c>
      <c r="E82" s="20">
        <v>343400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113238</v>
      </c>
      <c r="L82" s="20">
        <v>0</v>
      </c>
      <c r="M82" s="20">
        <v>113238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113238</v>
      </c>
      <c r="W82" s="20">
        <v>343400</v>
      </c>
      <c r="X82" s="20">
        <v>0</v>
      </c>
      <c r="Y82" s="19">
        <v>0</v>
      </c>
      <c r="Z82" s="22">
        <v>343400</v>
      </c>
    </row>
    <row r="83" spans="1:26" ht="12.75" hidden="1">
      <c r="A83" s="38"/>
      <c r="B83" s="18"/>
      <c r="C83" s="18">
        <v>94866839</v>
      </c>
      <c r="D83" s="19"/>
      <c r="E83" s="20">
        <v>94866839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94866839</v>
      </c>
    </row>
    <row r="84" spans="1:26" ht="12.75" hidden="1">
      <c r="A84" s="39" t="s">
        <v>70</v>
      </c>
      <c r="B84" s="27">
        <v>0</v>
      </c>
      <c r="C84" s="27">
        <v>2710073</v>
      </c>
      <c r="D84" s="28">
        <v>17336658</v>
      </c>
      <c r="E84" s="29">
        <v>17336658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17336658</v>
      </c>
      <c r="X84" s="29">
        <v>0</v>
      </c>
      <c r="Y84" s="28">
        <v>0</v>
      </c>
      <c r="Z84" s="30">
        <v>17336658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52679496</v>
      </c>
      <c r="C5" s="18">
        <v>0</v>
      </c>
      <c r="D5" s="58">
        <v>57372930</v>
      </c>
      <c r="E5" s="59">
        <v>57362560</v>
      </c>
      <c r="F5" s="59">
        <v>57093227</v>
      </c>
      <c r="G5" s="59">
        <v>-453824</v>
      </c>
      <c r="H5" s="59">
        <v>-37664</v>
      </c>
      <c r="I5" s="59">
        <v>56601739</v>
      </c>
      <c r="J5" s="59">
        <v>-4550</v>
      </c>
      <c r="K5" s="59">
        <v>0</v>
      </c>
      <c r="L5" s="59">
        <v>5156</v>
      </c>
      <c r="M5" s="59">
        <v>606</v>
      </c>
      <c r="N5" s="59">
        <v>-11514</v>
      </c>
      <c r="O5" s="59">
        <v>0</v>
      </c>
      <c r="P5" s="59">
        <v>0</v>
      </c>
      <c r="Q5" s="59">
        <v>-11514</v>
      </c>
      <c r="R5" s="59">
        <v>370349</v>
      </c>
      <c r="S5" s="59">
        <v>0</v>
      </c>
      <c r="T5" s="59">
        <v>-4528</v>
      </c>
      <c r="U5" s="59">
        <v>365821</v>
      </c>
      <c r="V5" s="59">
        <v>56956652</v>
      </c>
      <c r="W5" s="59">
        <v>57362560</v>
      </c>
      <c r="X5" s="59">
        <v>-405908</v>
      </c>
      <c r="Y5" s="60">
        <v>-0.71</v>
      </c>
      <c r="Z5" s="61">
        <v>57362560</v>
      </c>
    </row>
    <row r="6" spans="1:26" ht="12.75">
      <c r="A6" s="57" t="s">
        <v>32</v>
      </c>
      <c r="B6" s="18">
        <v>461657638</v>
      </c>
      <c r="C6" s="18">
        <v>0</v>
      </c>
      <c r="D6" s="58">
        <v>526516870</v>
      </c>
      <c r="E6" s="59">
        <v>493178464</v>
      </c>
      <c r="F6" s="59">
        <v>37715723</v>
      </c>
      <c r="G6" s="59">
        <v>32228953</v>
      </c>
      <c r="H6" s="59">
        <v>40713440</v>
      </c>
      <c r="I6" s="59">
        <v>110658116</v>
      </c>
      <c r="J6" s="59">
        <v>38901065</v>
      </c>
      <c r="K6" s="59">
        <v>40489407</v>
      </c>
      <c r="L6" s="59">
        <v>43209432</v>
      </c>
      <c r="M6" s="59">
        <v>122599904</v>
      </c>
      <c r="N6" s="59">
        <v>43379174</v>
      </c>
      <c r="O6" s="59">
        <v>53570189</v>
      </c>
      <c r="P6" s="59">
        <v>51172487</v>
      </c>
      <c r="Q6" s="59">
        <v>148121850</v>
      </c>
      <c r="R6" s="59">
        <v>46689241</v>
      </c>
      <c r="S6" s="59">
        <v>41860330</v>
      </c>
      <c r="T6" s="59">
        <v>39141321</v>
      </c>
      <c r="U6" s="59">
        <v>127690892</v>
      </c>
      <c r="V6" s="59">
        <v>509070762</v>
      </c>
      <c r="W6" s="59">
        <v>493178464</v>
      </c>
      <c r="X6" s="59">
        <v>15892298</v>
      </c>
      <c r="Y6" s="60">
        <v>3.22</v>
      </c>
      <c r="Z6" s="61">
        <v>493178464</v>
      </c>
    </row>
    <row r="7" spans="1:26" ht="12.75">
      <c r="A7" s="57" t="s">
        <v>33</v>
      </c>
      <c r="B7" s="18">
        <v>13130090</v>
      </c>
      <c r="C7" s="18">
        <v>0</v>
      </c>
      <c r="D7" s="58">
        <v>9493780</v>
      </c>
      <c r="E7" s="59">
        <v>9493777</v>
      </c>
      <c r="F7" s="59">
        <v>1222189</v>
      </c>
      <c r="G7" s="59">
        <v>1343848</v>
      </c>
      <c r="H7" s="59">
        <v>1222086</v>
      </c>
      <c r="I7" s="59">
        <v>3788123</v>
      </c>
      <c r="J7" s="59">
        <v>1162773</v>
      </c>
      <c r="K7" s="59">
        <v>1131070</v>
      </c>
      <c r="L7" s="59">
        <v>1133361</v>
      </c>
      <c r="M7" s="59">
        <v>3427204</v>
      </c>
      <c r="N7" s="59">
        <v>1182866</v>
      </c>
      <c r="O7" s="59">
        <v>1059572</v>
      </c>
      <c r="P7" s="59">
        <v>362668</v>
      </c>
      <c r="Q7" s="59">
        <v>2605106</v>
      </c>
      <c r="R7" s="59">
        <v>1876112</v>
      </c>
      <c r="S7" s="59">
        <v>845229</v>
      </c>
      <c r="T7" s="59">
        <v>723702</v>
      </c>
      <c r="U7" s="59">
        <v>3445043</v>
      </c>
      <c r="V7" s="59">
        <v>13265476</v>
      </c>
      <c r="W7" s="59">
        <v>9493777</v>
      </c>
      <c r="X7" s="59">
        <v>3771699</v>
      </c>
      <c r="Y7" s="60">
        <v>39.73</v>
      </c>
      <c r="Z7" s="61">
        <v>9493777</v>
      </c>
    </row>
    <row r="8" spans="1:26" ht="12.75">
      <c r="A8" s="57" t="s">
        <v>34</v>
      </c>
      <c r="B8" s="18">
        <v>91386258</v>
      </c>
      <c r="C8" s="18">
        <v>0</v>
      </c>
      <c r="D8" s="58">
        <v>118318870</v>
      </c>
      <c r="E8" s="59">
        <v>121896301</v>
      </c>
      <c r="F8" s="59">
        <v>34241564</v>
      </c>
      <c r="G8" s="59">
        <v>1968441</v>
      </c>
      <c r="H8" s="59">
        <v>1013471</v>
      </c>
      <c r="I8" s="59">
        <v>37223476</v>
      </c>
      <c r="J8" s="59">
        <v>1450767</v>
      </c>
      <c r="K8" s="59">
        <v>1378270</v>
      </c>
      <c r="L8" s="59">
        <v>27567075</v>
      </c>
      <c r="M8" s="59">
        <v>30396112</v>
      </c>
      <c r="N8" s="59">
        <v>6126580</v>
      </c>
      <c r="O8" s="59">
        <v>1088919</v>
      </c>
      <c r="P8" s="59">
        <v>19800330</v>
      </c>
      <c r="Q8" s="59">
        <v>27015829</v>
      </c>
      <c r="R8" s="59">
        <v>5928989</v>
      </c>
      <c r="S8" s="59">
        <v>7759830</v>
      </c>
      <c r="T8" s="59">
        <v>2373348</v>
      </c>
      <c r="U8" s="59">
        <v>16062167</v>
      </c>
      <c r="V8" s="59">
        <v>110697584</v>
      </c>
      <c r="W8" s="59">
        <v>121896301</v>
      </c>
      <c r="X8" s="59">
        <v>-11198717</v>
      </c>
      <c r="Y8" s="60">
        <v>-9.19</v>
      </c>
      <c r="Z8" s="61">
        <v>121896301</v>
      </c>
    </row>
    <row r="9" spans="1:26" ht="12.75">
      <c r="A9" s="57" t="s">
        <v>35</v>
      </c>
      <c r="B9" s="18">
        <v>25073725</v>
      </c>
      <c r="C9" s="18">
        <v>0</v>
      </c>
      <c r="D9" s="58">
        <v>25838960</v>
      </c>
      <c r="E9" s="59">
        <v>25317549</v>
      </c>
      <c r="F9" s="59">
        <v>1189787</v>
      </c>
      <c r="G9" s="59">
        <v>1496488</v>
      </c>
      <c r="H9" s="59">
        <v>1678838</v>
      </c>
      <c r="I9" s="59">
        <v>4365113</v>
      </c>
      <c r="J9" s="59">
        <v>1144291</v>
      </c>
      <c r="K9" s="59">
        <v>1318318</v>
      </c>
      <c r="L9" s="59">
        <v>1031500</v>
      </c>
      <c r="M9" s="59">
        <v>3494109</v>
      </c>
      <c r="N9" s="59">
        <v>2243987</v>
      </c>
      <c r="O9" s="59">
        <v>1654812</v>
      </c>
      <c r="P9" s="59">
        <v>2986769</v>
      </c>
      <c r="Q9" s="59">
        <v>6885568</v>
      </c>
      <c r="R9" s="59">
        <v>521554</v>
      </c>
      <c r="S9" s="59">
        <v>272934</v>
      </c>
      <c r="T9" s="59">
        <v>749487</v>
      </c>
      <c r="U9" s="59">
        <v>1543975</v>
      </c>
      <c r="V9" s="59">
        <v>16288765</v>
      </c>
      <c r="W9" s="59">
        <v>25317549</v>
      </c>
      <c r="X9" s="59">
        <v>-9028784</v>
      </c>
      <c r="Y9" s="60">
        <v>-35.66</v>
      </c>
      <c r="Z9" s="61">
        <v>25317549</v>
      </c>
    </row>
    <row r="10" spans="1:26" ht="20.25">
      <c r="A10" s="62" t="s">
        <v>112</v>
      </c>
      <c r="B10" s="63">
        <f>SUM(B5:B9)</f>
        <v>643927207</v>
      </c>
      <c r="C10" s="63">
        <f>SUM(C5:C9)</f>
        <v>0</v>
      </c>
      <c r="D10" s="64">
        <f aca="true" t="shared" si="0" ref="D10:Z10">SUM(D5:D9)</f>
        <v>737541410</v>
      </c>
      <c r="E10" s="65">
        <f t="shared" si="0"/>
        <v>707248651</v>
      </c>
      <c r="F10" s="65">
        <f t="shared" si="0"/>
        <v>131462490</v>
      </c>
      <c r="G10" s="65">
        <f t="shared" si="0"/>
        <v>36583906</v>
      </c>
      <c r="H10" s="65">
        <f t="shared" si="0"/>
        <v>44590171</v>
      </c>
      <c r="I10" s="65">
        <f t="shared" si="0"/>
        <v>212636567</v>
      </c>
      <c r="J10" s="65">
        <f t="shared" si="0"/>
        <v>42654346</v>
      </c>
      <c r="K10" s="65">
        <f t="shared" si="0"/>
        <v>44317065</v>
      </c>
      <c r="L10" s="65">
        <f t="shared" si="0"/>
        <v>72946524</v>
      </c>
      <c r="M10" s="65">
        <f t="shared" si="0"/>
        <v>159917935</v>
      </c>
      <c r="N10" s="65">
        <f t="shared" si="0"/>
        <v>52921093</v>
      </c>
      <c r="O10" s="65">
        <f t="shared" si="0"/>
        <v>57373492</v>
      </c>
      <c r="P10" s="65">
        <f t="shared" si="0"/>
        <v>74322254</v>
      </c>
      <c r="Q10" s="65">
        <f t="shared" si="0"/>
        <v>184616839</v>
      </c>
      <c r="R10" s="65">
        <f t="shared" si="0"/>
        <v>55386245</v>
      </c>
      <c r="S10" s="65">
        <f t="shared" si="0"/>
        <v>50738323</v>
      </c>
      <c r="T10" s="65">
        <f t="shared" si="0"/>
        <v>42983330</v>
      </c>
      <c r="U10" s="65">
        <f t="shared" si="0"/>
        <v>149107898</v>
      </c>
      <c r="V10" s="65">
        <f t="shared" si="0"/>
        <v>706279239</v>
      </c>
      <c r="W10" s="65">
        <f t="shared" si="0"/>
        <v>707248651</v>
      </c>
      <c r="X10" s="65">
        <f t="shared" si="0"/>
        <v>-969412</v>
      </c>
      <c r="Y10" s="66">
        <f>+IF(W10&lt;&gt;0,(X10/W10)*100,0)</f>
        <v>-0.13706805925035268</v>
      </c>
      <c r="Z10" s="67">
        <f t="shared" si="0"/>
        <v>707248651</v>
      </c>
    </row>
    <row r="11" spans="1:26" ht="12.75">
      <c r="A11" s="57" t="s">
        <v>36</v>
      </c>
      <c r="B11" s="18">
        <v>183497427</v>
      </c>
      <c r="C11" s="18">
        <v>0</v>
      </c>
      <c r="D11" s="58">
        <v>209988970</v>
      </c>
      <c r="E11" s="59">
        <v>205967531</v>
      </c>
      <c r="F11" s="59">
        <v>13436096</v>
      </c>
      <c r="G11" s="59">
        <v>14353213</v>
      </c>
      <c r="H11" s="59">
        <v>22118264</v>
      </c>
      <c r="I11" s="59">
        <v>49907573</v>
      </c>
      <c r="J11" s="59">
        <v>16391815</v>
      </c>
      <c r="K11" s="59">
        <v>17709349</v>
      </c>
      <c r="L11" s="59">
        <v>11769243</v>
      </c>
      <c r="M11" s="59">
        <v>45870407</v>
      </c>
      <c r="N11" s="59">
        <v>15569248</v>
      </c>
      <c r="O11" s="59">
        <v>17677742</v>
      </c>
      <c r="P11" s="59">
        <v>14948660</v>
      </c>
      <c r="Q11" s="59">
        <v>48195650</v>
      </c>
      <c r="R11" s="59">
        <v>17694149</v>
      </c>
      <c r="S11" s="59">
        <v>18431009</v>
      </c>
      <c r="T11" s="59">
        <v>22313790</v>
      </c>
      <c r="U11" s="59">
        <v>58438948</v>
      </c>
      <c r="V11" s="59">
        <v>202412578</v>
      </c>
      <c r="W11" s="59">
        <v>205967531</v>
      </c>
      <c r="X11" s="59">
        <v>-3554953</v>
      </c>
      <c r="Y11" s="60">
        <v>-1.73</v>
      </c>
      <c r="Z11" s="61">
        <v>205967531</v>
      </c>
    </row>
    <row r="12" spans="1:26" ht="12.75">
      <c r="A12" s="57" t="s">
        <v>37</v>
      </c>
      <c r="B12" s="18">
        <v>10537991</v>
      </c>
      <c r="C12" s="18">
        <v>0</v>
      </c>
      <c r="D12" s="58">
        <v>11250120</v>
      </c>
      <c r="E12" s="59">
        <v>11226107</v>
      </c>
      <c r="F12" s="59">
        <v>887371</v>
      </c>
      <c r="G12" s="59">
        <v>887371</v>
      </c>
      <c r="H12" s="59">
        <v>887371</v>
      </c>
      <c r="I12" s="59">
        <v>2662113</v>
      </c>
      <c r="J12" s="59">
        <v>887371</v>
      </c>
      <c r="K12" s="59">
        <v>887371</v>
      </c>
      <c r="L12" s="59">
        <v>887371</v>
      </c>
      <c r="M12" s="59">
        <v>2662113</v>
      </c>
      <c r="N12" s="59">
        <v>887371</v>
      </c>
      <c r="O12" s="59">
        <v>887370</v>
      </c>
      <c r="P12" s="59">
        <v>887370</v>
      </c>
      <c r="Q12" s="59">
        <v>2662111</v>
      </c>
      <c r="R12" s="59">
        <v>872320</v>
      </c>
      <c r="S12" s="59">
        <v>887370</v>
      </c>
      <c r="T12" s="59">
        <v>1271931</v>
      </c>
      <c r="U12" s="59">
        <v>3031621</v>
      </c>
      <c r="V12" s="59">
        <v>11017958</v>
      </c>
      <c r="W12" s="59">
        <v>11226107</v>
      </c>
      <c r="X12" s="59">
        <v>-208149</v>
      </c>
      <c r="Y12" s="60">
        <v>-1.85</v>
      </c>
      <c r="Z12" s="61">
        <v>11226107</v>
      </c>
    </row>
    <row r="13" spans="1:26" ht="12.75">
      <c r="A13" s="57" t="s">
        <v>113</v>
      </c>
      <c r="B13" s="18">
        <v>25125696</v>
      </c>
      <c r="C13" s="18">
        <v>0</v>
      </c>
      <c r="D13" s="58">
        <v>25081480</v>
      </c>
      <c r="E13" s="59">
        <v>29460541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11777909</v>
      </c>
      <c r="L13" s="59">
        <v>2386351</v>
      </c>
      <c r="M13" s="59">
        <v>14164260</v>
      </c>
      <c r="N13" s="59">
        <v>2386349</v>
      </c>
      <c r="O13" s="59">
        <v>2289887</v>
      </c>
      <c r="P13" s="59">
        <v>2404672</v>
      </c>
      <c r="Q13" s="59">
        <v>7080908</v>
      </c>
      <c r="R13" s="59">
        <v>2327089</v>
      </c>
      <c r="S13" s="59">
        <v>2404670</v>
      </c>
      <c r="T13" s="59">
        <v>2327088</v>
      </c>
      <c r="U13" s="59">
        <v>7058847</v>
      </c>
      <c r="V13" s="59">
        <v>28304015</v>
      </c>
      <c r="W13" s="59">
        <v>29460541</v>
      </c>
      <c r="X13" s="59">
        <v>-1156526</v>
      </c>
      <c r="Y13" s="60">
        <v>-3.93</v>
      </c>
      <c r="Z13" s="61">
        <v>29460541</v>
      </c>
    </row>
    <row r="14" spans="1:26" ht="12.75">
      <c r="A14" s="57" t="s">
        <v>38</v>
      </c>
      <c r="B14" s="18">
        <v>6341848</v>
      </c>
      <c r="C14" s="18">
        <v>0</v>
      </c>
      <c r="D14" s="58">
        <v>4133370</v>
      </c>
      <c r="E14" s="59">
        <v>5044086</v>
      </c>
      <c r="F14" s="59">
        <v>116235</v>
      </c>
      <c r="G14" s="59">
        <v>121929</v>
      </c>
      <c r="H14" s="59">
        <v>952561</v>
      </c>
      <c r="I14" s="59">
        <v>1190725</v>
      </c>
      <c r="J14" s="59">
        <v>182795</v>
      </c>
      <c r="K14" s="59">
        <v>175449</v>
      </c>
      <c r="L14" s="59">
        <v>667240</v>
      </c>
      <c r="M14" s="59">
        <v>1025484</v>
      </c>
      <c r="N14" s="59">
        <v>187936</v>
      </c>
      <c r="O14" s="59">
        <v>176048</v>
      </c>
      <c r="P14" s="59">
        <v>578553</v>
      </c>
      <c r="Q14" s="59">
        <v>942537</v>
      </c>
      <c r="R14" s="59">
        <v>213384</v>
      </c>
      <c r="S14" s="59">
        <v>235230</v>
      </c>
      <c r="T14" s="59">
        <v>591375</v>
      </c>
      <c r="U14" s="59">
        <v>1039989</v>
      </c>
      <c r="V14" s="59">
        <v>4198735</v>
      </c>
      <c r="W14" s="59">
        <v>5044086</v>
      </c>
      <c r="X14" s="59">
        <v>-845351</v>
      </c>
      <c r="Y14" s="60">
        <v>-16.76</v>
      </c>
      <c r="Z14" s="61">
        <v>5044086</v>
      </c>
    </row>
    <row r="15" spans="1:26" ht="12.75">
      <c r="A15" s="57" t="s">
        <v>39</v>
      </c>
      <c r="B15" s="18">
        <v>311212519</v>
      </c>
      <c r="C15" s="18">
        <v>0</v>
      </c>
      <c r="D15" s="58">
        <v>357429898</v>
      </c>
      <c r="E15" s="59">
        <v>356911405</v>
      </c>
      <c r="F15" s="59">
        <v>36881840</v>
      </c>
      <c r="G15" s="59">
        <v>36347305</v>
      </c>
      <c r="H15" s="59">
        <v>24263808</v>
      </c>
      <c r="I15" s="59">
        <v>97492953</v>
      </c>
      <c r="J15" s="59">
        <v>25250660</v>
      </c>
      <c r="K15" s="59">
        <v>26985734</v>
      </c>
      <c r="L15" s="59">
        <v>28374223</v>
      </c>
      <c r="M15" s="59">
        <v>80610617</v>
      </c>
      <c r="N15" s="59">
        <v>31673280</v>
      </c>
      <c r="O15" s="59">
        <v>32762775</v>
      </c>
      <c r="P15" s="59">
        <v>1407373</v>
      </c>
      <c r="Q15" s="59">
        <v>65843428</v>
      </c>
      <c r="R15" s="59">
        <v>23786055</v>
      </c>
      <c r="S15" s="59">
        <v>24329639</v>
      </c>
      <c r="T15" s="59">
        <v>36479110</v>
      </c>
      <c r="U15" s="59">
        <v>84594804</v>
      </c>
      <c r="V15" s="59">
        <v>328541802</v>
      </c>
      <c r="W15" s="59">
        <v>356911405</v>
      </c>
      <c r="X15" s="59">
        <v>-28369603</v>
      </c>
      <c r="Y15" s="60">
        <v>-7.95</v>
      </c>
      <c r="Z15" s="61">
        <v>356911405</v>
      </c>
    </row>
    <row r="16" spans="1:26" ht="12.75">
      <c r="A16" s="57" t="s">
        <v>34</v>
      </c>
      <c r="B16" s="18">
        <v>1765020</v>
      </c>
      <c r="C16" s="18">
        <v>0</v>
      </c>
      <c r="D16" s="58">
        <v>3104000</v>
      </c>
      <c r="E16" s="59">
        <v>4624002</v>
      </c>
      <c r="F16" s="59">
        <v>610000</v>
      </c>
      <c r="G16" s="59">
        <v>35154</v>
      </c>
      <c r="H16" s="59">
        <v>394114</v>
      </c>
      <c r="I16" s="59">
        <v>1039268</v>
      </c>
      <c r="J16" s="59">
        <v>131754</v>
      </c>
      <c r="K16" s="59">
        <v>110679</v>
      </c>
      <c r="L16" s="59">
        <v>40000</v>
      </c>
      <c r="M16" s="59">
        <v>282433</v>
      </c>
      <c r="N16" s="59">
        <v>202301</v>
      </c>
      <c r="O16" s="59">
        <v>116535</v>
      </c>
      <c r="P16" s="59">
        <v>144247</v>
      </c>
      <c r="Q16" s="59">
        <v>463083</v>
      </c>
      <c r="R16" s="59">
        <v>273900</v>
      </c>
      <c r="S16" s="59">
        <v>1061977</v>
      </c>
      <c r="T16" s="59">
        <v>3871</v>
      </c>
      <c r="U16" s="59">
        <v>1339748</v>
      </c>
      <c r="V16" s="59">
        <v>3124532</v>
      </c>
      <c r="W16" s="59">
        <v>4624002</v>
      </c>
      <c r="X16" s="59">
        <v>-1499470</v>
      </c>
      <c r="Y16" s="60">
        <v>-32.43</v>
      </c>
      <c r="Z16" s="61">
        <v>4624002</v>
      </c>
    </row>
    <row r="17" spans="1:26" ht="12.75">
      <c r="A17" s="57" t="s">
        <v>40</v>
      </c>
      <c r="B17" s="18">
        <v>80569225</v>
      </c>
      <c r="C17" s="18">
        <v>0</v>
      </c>
      <c r="D17" s="58">
        <v>129992090</v>
      </c>
      <c r="E17" s="59">
        <v>134433134</v>
      </c>
      <c r="F17" s="59">
        <v>3195568</v>
      </c>
      <c r="G17" s="59">
        <v>6480267</v>
      </c>
      <c r="H17" s="59">
        <v>9905001</v>
      </c>
      <c r="I17" s="59">
        <v>19580836</v>
      </c>
      <c r="J17" s="59">
        <v>6543033</v>
      </c>
      <c r="K17" s="59">
        <v>6340164</v>
      </c>
      <c r="L17" s="59">
        <v>7182978</v>
      </c>
      <c r="M17" s="59">
        <v>20066175</v>
      </c>
      <c r="N17" s="59">
        <v>10142776</v>
      </c>
      <c r="O17" s="59">
        <v>5079909</v>
      </c>
      <c r="P17" s="59">
        <v>7509845</v>
      </c>
      <c r="Q17" s="59">
        <v>22732530</v>
      </c>
      <c r="R17" s="59">
        <v>1433378</v>
      </c>
      <c r="S17" s="59">
        <v>8063786</v>
      </c>
      <c r="T17" s="59">
        <v>4551742</v>
      </c>
      <c r="U17" s="59">
        <v>14048906</v>
      </c>
      <c r="V17" s="59">
        <v>76428447</v>
      </c>
      <c r="W17" s="59">
        <v>134433134</v>
      </c>
      <c r="X17" s="59">
        <v>-58004687</v>
      </c>
      <c r="Y17" s="60">
        <v>-43.15</v>
      </c>
      <c r="Z17" s="61">
        <v>134433134</v>
      </c>
    </row>
    <row r="18" spans="1:26" ht="12.75">
      <c r="A18" s="68" t="s">
        <v>41</v>
      </c>
      <c r="B18" s="69">
        <f>SUM(B11:B17)</f>
        <v>619049726</v>
      </c>
      <c r="C18" s="69">
        <f>SUM(C11:C17)</f>
        <v>0</v>
      </c>
      <c r="D18" s="70">
        <f aca="true" t="shared" si="1" ref="D18:Z18">SUM(D11:D17)</f>
        <v>740979928</v>
      </c>
      <c r="E18" s="71">
        <f t="shared" si="1"/>
        <v>747666806</v>
      </c>
      <c r="F18" s="71">
        <f t="shared" si="1"/>
        <v>55127110</v>
      </c>
      <c r="G18" s="71">
        <f t="shared" si="1"/>
        <v>58225239</v>
      </c>
      <c r="H18" s="71">
        <f t="shared" si="1"/>
        <v>58521119</v>
      </c>
      <c r="I18" s="71">
        <f t="shared" si="1"/>
        <v>171873468</v>
      </c>
      <c r="J18" s="71">
        <f t="shared" si="1"/>
        <v>49387428</v>
      </c>
      <c r="K18" s="71">
        <f t="shared" si="1"/>
        <v>63986655</v>
      </c>
      <c r="L18" s="71">
        <f t="shared" si="1"/>
        <v>51307406</v>
      </c>
      <c r="M18" s="71">
        <f t="shared" si="1"/>
        <v>164681489</v>
      </c>
      <c r="N18" s="71">
        <f t="shared" si="1"/>
        <v>61049261</v>
      </c>
      <c r="O18" s="71">
        <f t="shared" si="1"/>
        <v>58990266</v>
      </c>
      <c r="P18" s="71">
        <f t="shared" si="1"/>
        <v>27880720</v>
      </c>
      <c r="Q18" s="71">
        <f t="shared" si="1"/>
        <v>147920247</v>
      </c>
      <c r="R18" s="71">
        <f t="shared" si="1"/>
        <v>46600275</v>
      </c>
      <c r="S18" s="71">
        <f t="shared" si="1"/>
        <v>55413681</v>
      </c>
      <c r="T18" s="71">
        <f t="shared" si="1"/>
        <v>67538907</v>
      </c>
      <c r="U18" s="71">
        <f t="shared" si="1"/>
        <v>169552863</v>
      </c>
      <c r="V18" s="71">
        <f t="shared" si="1"/>
        <v>654028067</v>
      </c>
      <c r="W18" s="71">
        <f t="shared" si="1"/>
        <v>747666806</v>
      </c>
      <c r="X18" s="71">
        <f t="shared" si="1"/>
        <v>-93638739</v>
      </c>
      <c r="Y18" s="66">
        <f>+IF(W18&lt;&gt;0,(X18/W18)*100,0)</f>
        <v>-12.524126823412834</v>
      </c>
      <c r="Z18" s="72">
        <f t="shared" si="1"/>
        <v>747666806</v>
      </c>
    </row>
    <row r="19" spans="1:26" ht="12.75">
      <c r="A19" s="68" t="s">
        <v>42</v>
      </c>
      <c r="B19" s="73">
        <f>+B10-B18</f>
        <v>24877481</v>
      </c>
      <c r="C19" s="73">
        <f>+C10-C18</f>
        <v>0</v>
      </c>
      <c r="D19" s="74">
        <f aca="true" t="shared" si="2" ref="D19:Z19">+D10-D18</f>
        <v>-3438518</v>
      </c>
      <c r="E19" s="75">
        <f t="shared" si="2"/>
        <v>-40418155</v>
      </c>
      <c r="F19" s="75">
        <f t="shared" si="2"/>
        <v>76335380</v>
      </c>
      <c r="G19" s="75">
        <f t="shared" si="2"/>
        <v>-21641333</v>
      </c>
      <c r="H19" s="75">
        <f t="shared" si="2"/>
        <v>-13930948</v>
      </c>
      <c r="I19" s="75">
        <f t="shared" si="2"/>
        <v>40763099</v>
      </c>
      <c r="J19" s="75">
        <f t="shared" si="2"/>
        <v>-6733082</v>
      </c>
      <c r="K19" s="75">
        <f t="shared" si="2"/>
        <v>-19669590</v>
      </c>
      <c r="L19" s="75">
        <f t="shared" si="2"/>
        <v>21639118</v>
      </c>
      <c r="M19" s="75">
        <f t="shared" si="2"/>
        <v>-4763554</v>
      </c>
      <c r="N19" s="75">
        <f t="shared" si="2"/>
        <v>-8128168</v>
      </c>
      <c r="O19" s="75">
        <f t="shared" si="2"/>
        <v>-1616774</v>
      </c>
      <c r="P19" s="75">
        <f t="shared" si="2"/>
        <v>46441534</v>
      </c>
      <c r="Q19" s="75">
        <f t="shared" si="2"/>
        <v>36696592</v>
      </c>
      <c r="R19" s="75">
        <f t="shared" si="2"/>
        <v>8785970</v>
      </c>
      <c r="S19" s="75">
        <f t="shared" si="2"/>
        <v>-4675358</v>
      </c>
      <c r="T19" s="75">
        <f t="shared" si="2"/>
        <v>-24555577</v>
      </c>
      <c r="U19" s="75">
        <f t="shared" si="2"/>
        <v>-20444965</v>
      </c>
      <c r="V19" s="75">
        <f t="shared" si="2"/>
        <v>52251172</v>
      </c>
      <c r="W19" s="75">
        <f>IF(E10=E18,0,W10-W18)</f>
        <v>-40418155</v>
      </c>
      <c r="X19" s="75">
        <f t="shared" si="2"/>
        <v>92669327</v>
      </c>
      <c r="Y19" s="76">
        <f>+IF(W19&lt;&gt;0,(X19/W19)*100,0)</f>
        <v>-229.27648973586253</v>
      </c>
      <c r="Z19" s="77">
        <f t="shared" si="2"/>
        <v>-40418155</v>
      </c>
    </row>
    <row r="20" spans="1:26" ht="20.25">
      <c r="A20" s="78" t="s">
        <v>43</v>
      </c>
      <c r="B20" s="79">
        <v>56306599</v>
      </c>
      <c r="C20" s="79">
        <v>0</v>
      </c>
      <c r="D20" s="80">
        <v>32659130</v>
      </c>
      <c r="E20" s="81">
        <v>32329026</v>
      </c>
      <c r="F20" s="81">
        <v>1942616</v>
      </c>
      <c r="G20" s="81">
        <v>348970</v>
      </c>
      <c r="H20" s="81">
        <v>46233</v>
      </c>
      <c r="I20" s="81">
        <v>2337819</v>
      </c>
      <c r="J20" s="81">
        <v>793100</v>
      </c>
      <c r="K20" s="81">
        <v>2776659</v>
      </c>
      <c r="L20" s="81">
        <v>1120378</v>
      </c>
      <c r="M20" s="81">
        <v>4690137</v>
      </c>
      <c r="N20" s="81">
        <v>434783</v>
      </c>
      <c r="O20" s="81">
        <v>2061345</v>
      </c>
      <c r="P20" s="81">
        <v>0</v>
      </c>
      <c r="Q20" s="81">
        <v>2496128</v>
      </c>
      <c r="R20" s="81">
        <v>8164499</v>
      </c>
      <c r="S20" s="81">
        <v>7705102</v>
      </c>
      <c r="T20" s="81">
        <v>5244953</v>
      </c>
      <c r="U20" s="81">
        <v>21114554</v>
      </c>
      <c r="V20" s="81">
        <v>30638638</v>
      </c>
      <c r="W20" s="81">
        <v>32329026</v>
      </c>
      <c r="X20" s="81">
        <v>-1690388</v>
      </c>
      <c r="Y20" s="82">
        <v>-5.23</v>
      </c>
      <c r="Z20" s="83">
        <v>32329026</v>
      </c>
    </row>
    <row r="21" spans="1:26" ht="41.25">
      <c r="A21" s="84" t="s">
        <v>114</v>
      </c>
      <c r="B21" s="85">
        <v>17107336</v>
      </c>
      <c r="C21" s="85">
        <v>0</v>
      </c>
      <c r="D21" s="86">
        <v>3952350</v>
      </c>
      <c r="E21" s="87">
        <v>5716433</v>
      </c>
      <c r="F21" s="87">
        <v>413172</v>
      </c>
      <c r="G21" s="87">
        <v>8802</v>
      </c>
      <c r="H21" s="87">
        <v>15877</v>
      </c>
      <c r="I21" s="87">
        <v>437851</v>
      </c>
      <c r="J21" s="87">
        <v>42572</v>
      </c>
      <c r="K21" s="87">
        <v>44493</v>
      </c>
      <c r="L21" s="87">
        <v>22786</v>
      </c>
      <c r="M21" s="87">
        <v>109851</v>
      </c>
      <c r="N21" s="87">
        <v>26166</v>
      </c>
      <c r="O21" s="87">
        <v>47630</v>
      </c>
      <c r="P21" s="87">
        <v>0</v>
      </c>
      <c r="Q21" s="87">
        <v>73796</v>
      </c>
      <c r="R21" s="87">
        <v>0</v>
      </c>
      <c r="S21" s="87">
        <v>0</v>
      </c>
      <c r="T21" s="87">
        <v>2451283</v>
      </c>
      <c r="U21" s="87">
        <v>2451283</v>
      </c>
      <c r="V21" s="87">
        <v>3072781</v>
      </c>
      <c r="W21" s="87">
        <v>5716433</v>
      </c>
      <c r="X21" s="87">
        <v>-2643652</v>
      </c>
      <c r="Y21" s="88">
        <v>-46.25</v>
      </c>
      <c r="Z21" s="89">
        <v>5716433</v>
      </c>
    </row>
    <row r="22" spans="1:26" ht="12.75">
      <c r="A22" s="90" t="s">
        <v>115</v>
      </c>
      <c r="B22" s="91">
        <f>SUM(B19:B21)</f>
        <v>98291416</v>
      </c>
      <c r="C22" s="91">
        <f>SUM(C19:C21)</f>
        <v>0</v>
      </c>
      <c r="D22" s="92">
        <f aca="true" t="shared" si="3" ref="D22:Z22">SUM(D19:D21)</f>
        <v>33172962</v>
      </c>
      <c r="E22" s="93">
        <f t="shared" si="3"/>
        <v>-2372696</v>
      </c>
      <c r="F22" s="93">
        <f t="shared" si="3"/>
        <v>78691168</v>
      </c>
      <c r="G22" s="93">
        <f t="shared" si="3"/>
        <v>-21283561</v>
      </c>
      <c r="H22" s="93">
        <f t="shared" si="3"/>
        <v>-13868838</v>
      </c>
      <c r="I22" s="93">
        <f t="shared" si="3"/>
        <v>43538769</v>
      </c>
      <c r="J22" s="93">
        <f t="shared" si="3"/>
        <v>-5897410</v>
      </c>
      <c r="K22" s="93">
        <f t="shared" si="3"/>
        <v>-16848438</v>
      </c>
      <c r="L22" s="93">
        <f t="shared" si="3"/>
        <v>22782282</v>
      </c>
      <c r="M22" s="93">
        <f t="shared" si="3"/>
        <v>36434</v>
      </c>
      <c r="N22" s="93">
        <f t="shared" si="3"/>
        <v>-7667219</v>
      </c>
      <c r="O22" s="93">
        <f t="shared" si="3"/>
        <v>492201</v>
      </c>
      <c r="P22" s="93">
        <f t="shared" si="3"/>
        <v>46441534</v>
      </c>
      <c r="Q22" s="93">
        <f t="shared" si="3"/>
        <v>39266516</v>
      </c>
      <c r="R22" s="93">
        <f t="shared" si="3"/>
        <v>16950469</v>
      </c>
      <c r="S22" s="93">
        <f t="shared" si="3"/>
        <v>3029744</v>
      </c>
      <c r="T22" s="93">
        <f t="shared" si="3"/>
        <v>-16859341</v>
      </c>
      <c r="U22" s="93">
        <f t="shared" si="3"/>
        <v>3120872</v>
      </c>
      <c r="V22" s="93">
        <f t="shared" si="3"/>
        <v>85962591</v>
      </c>
      <c r="W22" s="93">
        <f t="shared" si="3"/>
        <v>-2372696</v>
      </c>
      <c r="X22" s="93">
        <f t="shared" si="3"/>
        <v>88335287</v>
      </c>
      <c r="Y22" s="94">
        <f>+IF(W22&lt;&gt;0,(X22/W22)*100,0)</f>
        <v>-3722.9921995906766</v>
      </c>
      <c r="Z22" s="95">
        <f t="shared" si="3"/>
        <v>-2372696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98291416</v>
      </c>
      <c r="C24" s="73">
        <f>SUM(C22:C23)</f>
        <v>0</v>
      </c>
      <c r="D24" s="74">
        <f aca="true" t="shared" si="4" ref="D24:Z24">SUM(D22:D23)</f>
        <v>33172962</v>
      </c>
      <c r="E24" s="75">
        <f t="shared" si="4"/>
        <v>-2372696</v>
      </c>
      <c r="F24" s="75">
        <f t="shared" si="4"/>
        <v>78691168</v>
      </c>
      <c r="G24" s="75">
        <f t="shared" si="4"/>
        <v>-21283561</v>
      </c>
      <c r="H24" s="75">
        <f t="shared" si="4"/>
        <v>-13868838</v>
      </c>
      <c r="I24" s="75">
        <f t="shared" si="4"/>
        <v>43538769</v>
      </c>
      <c r="J24" s="75">
        <f t="shared" si="4"/>
        <v>-5897410</v>
      </c>
      <c r="K24" s="75">
        <f t="shared" si="4"/>
        <v>-16848438</v>
      </c>
      <c r="L24" s="75">
        <f t="shared" si="4"/>
        <v>22782282</v>
      </c>
      <c r="M24" s="75">
        <f t="shared" si="4"/>
        <v>36434</v>
      </c>
      <c r="N24" s="75">
        <f t="shared" si="4"/>
        <v>-7667219</v>
      </c>
      <c r="O24" s="75">
        <f t="shared" si="4"/>
        <v>492201</v>
      </c>
      <c r="P24" s="75">
        <f t="shared" si="4"/>
        <v>46441534</v>
      </c>
      <c r="Q24" s="75">
        <f t="shared" si="4"/>
        <v>39266516</v>
      </c>
      <c r="R24" s="75">
        <f t="shared" si="4"/>
        <v>16950469</v>
      </c>
      <c r="S24" s="75">
        <f t="shared" si="4"/>
        <v>3029744</v>
      </c>
      <c r="T24" s="75">
        <f t="shared" si="4"/>
        <v>-16859341</v>
      </c>
      <c r="U24" s="75">
        <f t="shared" si="4"/>
        <v>3120872</v>
      </c>
      <c r="V24" s="75">
        <f t="shared" si="4"/>
        <v>85962591</v>
      </c>
      <c r="W24" s="75">
        <f t="shared" si="4"/>
        <v>-2372696</v>
      </c>
      <c r="X24" s="75">
        <f t="shared" si="4"/>
        <v>88335287</v>
      </c>
      <c r="Y24" s="76">
        <f>+IF(W24&lt;&gt;0,(X24/W24)*100,0)</f>
        <v>-3722.9921995906766</v>
      </c>
      <c r="Z24" s="77">
        <f t="shared" si="4"/>
        <v>-2372696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92952514</v>
      </c>
      <c r="C27" s="21">
        <v>0</v>
      </c>
      <c r="D27" s="103">
        <v>95433600</v>
      </c>
      <c r="E27" s="104">
        <v>83731761</v>
      </c>
      <c r="F27" s="104">
        <v>2441470</v>
      </c>
      <c r="G27" s="104">
        <v>1103569</v>
      </c>
      <c r="H27" s="104">
        <v>1755627</v>
      </c>
      <c r="I27" s="104">
        <v>5300666</v>
      </c>
      <c r="J27" s="104">
        <v>4250400</v>
      </c>
      <c r="K27" s="104">
        <v>5076493</v>
      </c>
      <c r="L27" s="104">
        <v>3212928</v>
      </c>
      <c r="M27" s="104">
        <v>12539821</v>
      </c>
      <c r="N27" s="104">
        <v>4996349</v>
      </c>
      <c r="O27" s="104">
        <v>3042701</v>
      </c>
      <c r="P27" s="104">
        <v>8402117</v>
      </c>
      <c r="Q27" s="104">
        <v>16441167</v>
      </c>
      <c r="R27" s="104">
        <v>2310394</v>
      </c>
      <c r="S27" s="104">
        <v>8608715</v>
      </c>
      <c r="T27" s="104">
        <v>21008867</v>
      </c>
      <c r="U27" s="104">
        <v>31927976</v>
      </c>
      <c r="V27" s="104">
        <v>66209630</v>
      </c>
      <c r="W27" s="104">
        <v>83731761</v>
      </c>
      <c r="X27" s="104">
        <v>-17522131</v>
      </c>
      <c r="Y27" s="105">
        <v>-20.93</v>
      </c>
      <c r="Z27" s="106">
        <v>83731761</v>
      </c>
    </row>
    <row r="28" spans="1:26" ht="12.75">
      <c r="A28" s="107" t="s">
        <v>47</v>
      </c>
      <c r="B28" s="18">
        <v>52236067</v>
      </c>
      <c r="C28" s="18">
        <v>0</v>
      </c>
      <c r="D28" s="58">
        <v>32659130</v>
      </c>
      <c r="E28" s="59">
        <v>33818946</v>
      </c>
      <c r="F28" s="59">
        <v>1942616</v>
      </c>
      <c r="G28" s="59">
        <v>348970</v>
      </c>
      <c r="H28" s="59">
        <v>46233</v>
      </c>
      <c r="I28" s="59">
        <v>2337819</v>
      </c>
      <c r="J28" s="59">
        <v>793100</v>
      </c>
      <c r="K28" s="59">
        <v>2840750</v>
      </c>
      <c r="L28" s="59">
        <v>1212418</v>
      </c>
      <c r="M28" s="59">
        <v>4846268</v>
      </c>
      <c r="N28" s="59">
        <v>435744</v>
      </c>
      <c r="O28" s="59">
        <v>1904253</v>
      </c>
      <c r="P28" s="59">
        <v>7037239</v>
      </c>
      <c r="Q28" s="59">
        <v>9377236</v>
      </c>
      <c r="R28" s="59">
        <v>1127260</v>
      </c>
      <c r="S28" s="59">
        <v>7705102</v>
      </c>
      <c r="T28" s="59">
        <v>10516202</v>
      </c>
      <c r="U28" s="59">
        <v>19348564</v>
      </c>
      <c r="V28" s="59">
        <v>35909887</v>
      </c>
      <c r="W28" s="59">
        <v>33818946</v>
      </c>
      <c r="X28" s="59">
        <v>2090941</v>
      </c>
      <c r="Y28" s="60">
        <v>6.18</v>
      </c>
      <c r="Z28" s="61">
        <v>33818946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5954257</v>
      </c>
      <c r="C30" s="18">
        <v>0</v>
      </c>
      <c r="D30" s="58">
        <v>27087610</v>
      </c>
      <c r="E30" s="59">
        <v>18173311</v>
      </c>
      <c r="F30" s="59">
        <v>0</v>
      </c>
      <c r="G30" s="59">
        <v>91982</v>
      </c>
      <c r="H30" s="59">
        <v>789818</v>
      </c>
      <c r="I30" s="59">
        <v>881800</v>
      </c>
      <c r="J30" s="59">
        <v>1399302</v>
      </c>
      <c r="K30" s="59">
        <v>1037624</v>
      </c>
      <c r="L30" s="59">
        <v>2347614</v>
      </c>
      <c r="M30" s="59">
        <v>4784540</v>
      </c>
      <c r="N30" s="59">
        <v>4189684</v>
      </c>
      <c r="O30" s="59">
        <v>515741</v>
      </c>
      <c r="P30" s="59">
        <v>468303</v>
      </c>
      <c r="Q30" s="59">
        <v>5173728</v>
      </c>
      <c r="R30" s="59">
        <v>441842</v>
      </c>
      <c r="S30" s="59">
        <v>118200</v>
      </c>
      <c r="T30" s="59">
        <v>4443302</v>
      </c>
      <c r="U30" s="59">
        <v>5003344</v>
      </c>
      <c r="V30" s="59">
        <v>15843412</v>
      </c>
      <c r="W30" s="59">
        <v>18173311</v>
      </c>
      <c r="X30" s="59">
        <v>-2329899</v>
      </c>
      <c r="Y30" s="60">
        <v>-12.82</v>
      </c>
      <c r="Z30" s="61">
        <v>18173311</v>
      </c>
    </row>
    <row r="31" spans="1:26" ht="12.75">
      <c r="A31" s="57" t="s">
        <v>49</v>
      </c>
      <c r="B31" s="18">
        <v>34762190</v>
      </c>
      <c r="C31" s="18">
        <v>0</v>
      </c>
      <c r="D31" s="58">
        <v>35686860</v>
      </c>
      <c r="E31" s="59">
        <v>31739504</v>
      </c>
      <c r="F31" s="59">
        <v>498854</v>
      </c>
      <c r="G31" s="59">
        <v>662617</v>
      </c>
      <c r="H31" s="59">
        <v>919576</v>
      </c>
      <c r="I31" s="59">
        <v>2081047</v>
      </c>
      <c r="J31" s="59">
        <v>2057998</v>
      </c>
      <c r="K31" s="59">
        <v>1198119</v>
      </c>
      <c r="L31" s="59">
        <v>-347104</v>
      </c>
      <c r="M31" s="59">
        <v>2909013</v>
      </c>
      <c r="N31" s="59">
        <v>370921</v>
      </c>
      <c r="O31" s="59">
        <v>622707</v>
      </c>
      <c r="P31" s="59">
        <v>896575</v>
      </c>
      <c r="Q31" s="59">
        <v>1890203</v>
      </c>
      <c r="R31" s="59">
        <v>741292</v>
      </c>
      <c r="S31" s="59">
        <v>785413</v>
      </c>
      <c r="T31" s="59">
        <v>6049363</v>
      </c>
      <c r="U31" s="59">
        <v>7576068</v>
      </c>
      <c r="V31" s="59">
        <v>14456331</v>
      </c>
      <c r="W31" s="59">
        <v>31739504</v>
      </c>
      <c r="X31" s="59">
        <v>-17283173</v>
      </c>
      <c r="Y31" s="60">
        <v>-54.45</v>
      </c>
      <c r="Z31" s="61">
        <v>31739504</v>
      </c>
    </row>
    <row r="32" spans="1:26" ht="12.75">
      <c r="A32" s="68" t="s">
        <v>50</v>
      </c>
      <c r="B32" s="21">
        <f>SUM(B28:B31)</f>
        <v>92952514</v>
      </c>
      <c r="C32" s="21">
        <f>SUM(C28:C31)</f>
        <v>0</v>
      </c>
      <c r="D32" s="103">
        <f aca="true" t="shared" si="5" ref="D32:Z32">SUM(D28:D31)</f>
        <v>95433600</v>
      </c>
      <c r="E32" s="104">
        <f t="shared" si="5"/>
        <v>83731761</v>
      </c>
      <c r="F32" s="104">
        <f t="shared" si="5"/>
        <v>2441470</v>
      </c>
      <c r="G32" s="104">
        <f t="shared" si="5"/>
        <v>1103569</v>
      </c>
      <c r="H32" s="104">
        <f t="shared" si="5"/>
        <v>1755627</v>
      </c>
      <c r="I32" s="104">
        <f t="shared" si="5"/>
        <v>5300666</v>
      </c>
      <c r="J32" s="104">
        <f t="shared" si="5"/>
        <v>4250400</v>
      </c>
      <c r="K32" s="104">
        <f t="shared" si="5"/>
        <v>5076493</v>
      </c>
      <c r="L32" s="104">
        <f t="shared" si="5"/>
        <v>3212928</v>
      </c>
      <c r="M32" s="104">
        <f t="shared" si="5"/>
        <v>12539821</v>
      </c>
      <c r="N32" s="104">
        <f t="shared" si="5"/>
        <v>4996349</v>
      </c>
      <c r="O32" s="104">
        <f t="shared" si="5"/>
        <v>3042701</v>
      </c>
      <c r="P32" s="104">
        <f t="shared" si="5"/>
        <v>8402117</v>
      </c>
      <c r="Q32" s="104">
        <f t="shared" si="5"/>
        <v>16441167</v>
      </c>
      <c r="R32" s="104">
        <f t="shared" si="5"/>
        <v>2310394</v>
      </c>
      <c r="S32" s="104">
        <f t="shared" si="5"/>
        <v>8608715</v>
      </c>
      <c r="T32" s="104">
        <f t="shared" si="5"/>
        <v>21008867</v>
      </c>
      <c r="U32" s="104">
        <f t="shared" si="5"/>
        <v>31927976</v>
      </c>
      <c r="V32" s="104">
        <f t="shared" si="5"/>
        <v>66209630</v>
      </c>
      <c r="W32" s="104">
        <f t="shared" si="5"/>
        <v>83731761</v>
      </c>
      <c r="X32" s="104">
        <f t="shared" si="5"/>
        <v>-17522131</v>
      </c>
      <c r="Y32" s="105">
        <f>+IF(W32&lt;&gt;0,(X32/W32)*100,0)</f>
        <v>-20.926504818165714</v>
      </c>
      <c r="Z32" s="106">
        <f t="shared" si="5"/>
        <v>83731761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16944260</v>
      </c>
      <c r="C35" s="18">
        <v>0</v>
      </c>
      <c r="D35" s="58">
        <v>194988224</v>
      </c>
      <c r="E35" s="59">
        <v>209538196</v>
      </c>
      <c r="F35" s="59">
        <v>82713608</v>
      </c>
      <c r="G35" s="59">
        <v>-22119074</v>
      </c>
      <c r="H35" s="59">
        <v>-22602291</v>
      </c>
      <c r="I35" s="59">
        <v>37992243</v>
      </c>
      <c r="J35" s="59">
        <v>-542036</v>
      </c>
      <c r="K35" s="59">
        <v>-14038844</v>
      </c>
      <c r="L35" s="59">
        <v>29409103</v>
      </c>
      <c r="M35" s="59">
        <v>14828223</v>
      </c>
      <c r="N35" s="59">
        <v>-10693634</v>
      </c>
      <c r="O35" s="59">
        <v>6844254</v>
      </c>
      <c r="P35" s="59">
        <v>24624735</v>
      </c>
      <c r="Q35" s="59">
        <v>20775355</v>
      </c>
      <c r="R35" s="59">
        <v>5812808</v>
      </c>
      <c r="S35" s="59">
        <v>-8452506</v>
      </c>
      <c r="T35" s="59">
        <v>4927327</v>
      </c>
      <c r="U35" s="59">
        <v>2287629</v>
      </c>
      <c r="V35" s="59">
        <v>75883450</v>
      </c>
      <c r="W35" s="59">
        <v>209538196</v>
      </c>
      <c r="X35" s="59">
        <v>-133654746</v>
      </c>
      <c r="Y35" s="60">
        <v>-63.79</v>
      </c>
      <c r="Z35" s="61">
        <v>209538196</v>
      </c>
    </row>
    <row r="36" spans="1:26" ht="12.75">
      <c r="A36" s="57" t="s">
        <v>53</v>
      </c>
      <c r="B36" s="18">
        <v>73383957</v>
      </c>
      <c r="C36" s="18">
        <v>0</v>
      </c>
      <c r="D36" s="58">
        <v>813724846</v>
      </c>
      <c r="E36" s="59">
        <v>797905428</v>
      </c>
      <c r="F36" s="59">
        <v>2166775</v>
      </c>
      <c r="G36" s="59">
        <v>805809</v>
      </c>
      <c r="H36" s="59">
        <v>1759615</v>
      </c>
      <c r="I36" s="59">
        <v>4732199</v>
      </c>
      <c r="J36" s="59">
        <v>4922530</v>
      </c>
      <c r="K36" s="59">
        <v>-6640757</v>
      </c>
      <c r="L36" s="59">
        <v>827518</v>
      </c>
      <c r="M36" s="59">
        <v>-890709</v>
      </c>
      <c r="N36" s="59">
        <v>2612133</v>
      </c>
      <c r="O36" s="59">
        <v>890531</v>
      </c>
      <c r="P36" s="59">
        <v>5959310</v>
      </c>
      <c r="Q36" s="59">
        <v>9461974</v>
      </c>
      <c r="R36" s="59">
        <v>169356</v>
      </c>
      <c r="S36" s="59">
        <v>6152037</v>
      </c>
      <c r="T36" s="59">
        <v>18580934</v>
      </c>
      <c r="U36" s="59">
        <v>24902327</v>
      </c>
      <c r="V36" s="59">
        <v>38205791</v>
      </c>
      <c r="W36" s="59">
        <v>797905428</v>
      </c>
      <c r="X36" s="59">
        <v>-759699637</v>
      </c>
      <c r="Y36" s="60">
        <v>-95.21</v>
      </c>
      <c r="Z36" s="61">
        <v>797905428</v>
      </c>
    </row>
    <row r="37" spans="1:26" ht="12.75">
      <c r="A37" s="57" t="s">
        <v>54</v>
      </c>
      <c r="B37" s="18">
        <v>2967575</v>
      </c>
      <c r="C37" s="18">
        <v>0</v>
      </c>
      <c r="D37" s="58">
        <v>130870490</v>
      </c>
      <c r="E37" s="59">
        <v>143759778</v>
      </c>
      <c r="F37" s="59">
        <v>6189215</v>
      </c>
      <c r="G37" s="59">
        <v>-7942128</v>
      </c>
      <c r="H37" s="59">
        <v>-8503700</v>
      </c>
      <c r="I37" s="59">
        <v>-10256613</v>
      </c>
      <c r="J37" s="59">
        <v>10041841</v>
      </c>
      <c r="K37" s="59">
        <v>-4341118</v>
      </c>
      <c r="L37" s="59">
        <v>6944373</v>
      </c>
      <c r="M37" s="59">
        <v>12645096</v>
      </c>
      <c r="N37" s="59">
        <v>-414281</v>
      </c>
      <c r="O37" s="59">
        <v>6222662</v>
      </c>
      <c r="P37" s="59">
        <v>-15857504</v>
      </c>
      <c r="Q37" s="59">
        <v>-10049123</v>
      </c>
      <c r="R37" s="59">
        <v>-11988220</v>
      </c>
      <c r="S37" s="59">
        <v>-5840169</v>
      </c>
      <c r="T37" s="59">
        <v>12770049</v>
      </c>
      <c r="U37" s="59">
        <v>-5058340</v>
      </c>
      <c r="V37" s="59">
        <v>-12718980</v>
      </c>
      <c r="W37" s="59">
        <v>143759778</v>
      </c>
      <c r="X37" s="59">
        <v>-156478758</v>
      </c>
      <c r="Y37" s="60">
        <v>-108.85</v>
      </c>
      <c r="Z37" s="61">
        <v>143759778</v>
      </c>
    </row>
    <row r="38" spans="1:26" ht="12.75">
      <c r="A38" s="57" t="s">
        <v>55</v>
      </c>
      <c r="B38" s="18">
        <v>-10930773</v>
      </c>
      <c r="C38" s="18">
        <v>0</v>
      </c>
      <c r="D38" s="58">
        <v>164480737</v>
      </c>
      <c r="E38" s="59">
        <v>127028253</v>
      </c>
      <c r="F38" s="59">
        <v>0</v>
      </c>
      <c r="G38" s="59">
        <v>7912430</v>
      </c>
      <c r="H38" s="59">
        <v>1529871</v>
      </c>
      <c r="I38" s="59">
        <v>9442301</v>
      </c>
      <c r="J38" s="59">
        <v>509956</v>
      </c>
      <c r="K38" s="59">
        <v>509956</v>
      </c>
      <c r="L38" s="59">
        <v>509956</v>
      </c>
      <c r="M38" s="59">
        <v>1529868</v>
      </c>
      <c r="N38" s="59">
        <v>0</v>
      </c>
      <c r="O38" s="59">
        <v>1019914</v>
      </c>
      <c r="P38" s="59">
        <v>0</v>
      </c>
      <c r="Q38" s="59">
        <v>1019914</v>
      </c>
      <c r="R38" s="59">
        <v>1019913</v>
      </c>
      <c r="S38" s="59">
        <v>509956</v>
      </c>
      <c r="T38" s="59">
        <v>27597527</v>
      </c>
      <c r="U38" s="59">
        <v>29127396</v>
      </c>
      <c r="V38" s="59">
        <v>41119479</v>
      </c>
      <c r="W38" s="59">
        <v>127028253</v>
      </c>
      <c r="X38" s="59">
        <v>-85908774</v>
      </c>
      <c r="Y38" s="60">
        <v>-67.63</v>
      </c>
      <c r="Z38" s="61">
        <v>127028253</v>
      </c>
    </row>
    <row r="39" spans="1:26" ht="12.75">
      <c r="A39" s="57" t="s">
        <v>56</v>
      </c>
      <c r="B39" s="18">
        <v>0</v>
      </c>
      <c r="C39" s="18">
        <v>0</v>
      </c>
      <c r="D39" s="58">
        <v>680188881</v>
      </c>
      <c r="E39" s="59">
        <v>736655595</v>
      </c>
      <c r="F39" s="59">
        <v>0</v>
      </c>
      <c r="G39" s="59">
        <v>0</v>
      </c>
      <c r="H39" s="59">
        <v>0</v>
      </c>
      <c r="I39" s="59">
        <v>0</v>
      </c>
      <c r="J39" s="59">
        <v>-273911</v>
      </c>
      <c r="K39" s="59">
        <v>0</v>
      </c>
      <c r="L39" s="59">
        <v>0</v>
      </c>
      <c r="M39" s="59">
        <v>-273911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-273911</v>
      </c>
      <c r="W39" s="59">
        <v>736655595</v>
      </c>
      <c r="X39" s="59">
        <v>-736929506</v>
      </c>
      <c r="Y39" s="60">
        <v>-100.04</v>
      </c>
      <c r="Z39" s="61">
        <v>736655595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-579423221</v>
      </c>
      <c r="C42" s="18">
        <v>0</v>
      </c>
      <c r="D42" s="58">
        <v>-700896078</v>
      </c>
      <c r="E42" s="59">
        <v>25158150</v>
      </c>
      <c r="F42" s="59">
        <v>-55127110</v>
      </c>
      <c r="G42" s="59">
        <v>-58204240</v>
      </c>
      <c r="H42" s="59">
        <v>-58521119</v>
      </c>
      <c r="I42" s="59">
        <v>-171852469</v>
      </c>
      <c r="J42" s="59">
        <v>-49387428</v>
      </c>
      <c r="K42" s="59">
        <v>-52192331</v>
      </c>
      <c r="L42" s="59">
        <v>-48913231</v>
      </c>
      <c r="M42" s="59">
        <v>-150492990</v>
      </c>
      <c r="N42" s="59">
        <v>-58603202</v>
      </c>
      <c r="O42" s="59">
        <v>-56685624</v>
      </c>
      <c r="P42" s="59">
        <v>-25476048</v>
      </c>
      <c r="Q42" s="59">
        <v>-140764874</v>
      </c>
      <c r="R42" s="59">
        <v>-44273186</v>
      </c>
      <c r="S42" s="59">
        <v>-53009011</v>
      </c>
      <c r="T42" s="59">
        <v>-65171031</v>
      </c>
      <c r="U42" s="59">
        <v>-162453228</v>
      </c>
      <c r="V42" s="59">
        <v>-625563561</v>
      </c>
      <c r="W42" s="59">
        <v>25158150</v>
      </c>
      <c r="X42" s="59">
        <v>-650721711</v>
      </c>
      <c r="Y42" s="60">
        <v>-2586.52</v>
      </c>
      <c r="Z42" s="61">
        <v>25158150</v>
      </c>
    </row>
    <row r="43" spans="1:26" ht="12.75">
      <c r="A43" s="57" t="s">
        <v>59</v>
      </c>
      <c r="B43" s="18">
        <v>-2963249</v>
      </c>
      <c r="C43" s="18">
        <v>0</v>
      </c>
      <c r="D43" s="58">
        <v>-1158181</v>
      </c>
      <c r="E43" s="59">
        <v>-98981180</v>
      </c>
      <c r="F43" s="59">
        <v>-81593</v>
      </c>
      <c r="G43" s="59">
        <v>222496</v>
      </c>
      <c r="H43" s="59">
        <v>-123886</v>
      </c>
      <c r="I43" s="59">
        <v>17017</v>
      </c>
      <c r="J43" s="59">
        <v>12473</v>
      </c>
      <c r="K43" s="59">
        <v>-59621</v>
      </c>
      <c r="L43" s="59">
        <v>-38853</v>
      </c>
      <c r="M43" s="59">
        <v>-86001</v>
      </c>
      <c r="N43" s="59">
        <v>50640</v>
      </c>
      <c r="O43" s="59">
        <v>-87140</v>
      </c>
      <c r="P43" s="59">
        <v>121635</v>
      </c>
      <c r="Q43" s="59">
        <v>85135</v>
      </c>
      <c r="R43" s="59">
        <v>137</v>
      </c>
      <c r="S43" s="59">
        <v>137</v>
      </c>
      <c r="T43" s="59">
        <v>-24718</v>
      </c>
      <c r="U43" s="59">
        <v>-24444</v>
      </c>
      <c r="V43" s="59">
        <v>-8293</v>
      </c>
      <c r="W43" s="59">
        <v>-100139361</v>
      </c>
      <c r="X43" s="59">
        <v>100131068</v>
      </c>
      <c r="Y43" s="60">
        <v>-99.99</v>
      </c>
      <c r="Z43" s="61">
        <v>-98981180</v>
      </c>
    </row>
    <row r="44" spans="1:26" ht="12.75">
      <c r="A44" s="57" t="s">
        <v>60</v>
      </c>
      <c r="B44" s="18">
        <v>-2836288</v>
      </c>
      <c r="C44" s="18">
        <v>0</v>
      </c>
      <c r="D44" s="58">
        <v>11329711</v>
      </c>
      <c r="E44" s="59">
        <v>-2181529</v>
      </c>
      <c r="F44" s="59">
        <v>-548879</v>
      </c>
      <c r="G44" s="59">
        <v>-132509</v>
      </c>
      <c r="H44" s="59">
        <v>-97561</v>
      </c>
      <c r="I44" s="59">
        <v>-778949</v>
      </c>
      <c r="J44" s="59">
        <v>175504</v>
      </c>
      <c r="K44" s="59">
        <v>-85354</v>
      </c>
      <c r="L44" s="59">
        <v>119184</v>
      </c>
      <c r="M44" s="59">
        <v>209334</v>
      </c>
      <c r="N44" s="59">
        <v>-56554</v>
      </c>
      <c r="O44" s="59">
        <v>-75452</v>
      </c>
      <c r="P44" s="59">
        <v>9151</v>
      </c>
      <c r="Q44" s="59">
        <v>-122855</v>
      </c>
      <c r="R44" s="59">
        <v>-20770</v>
      </c>
      <c r="S44" s="59">
        <v>-12256</v>
      </c>
      <c r="T44" s="59">
        <v>-203884</v>
      </c>
      <c r="U44" s="59">
        <v>-236910</v>
      </c>
      <c r="V44" s="59">
        <v>-929380</v>
      </c>
      <c r="W44" s="59">
        <v>9148182</v>
      </c>
      <c r="X44" s="59">
        <v>-10077562</v>
      </c>
      <c r="Y44" s="60">
        <v>-110.16</v>
      </c>
      <c r="Z44" s="61">
        <v>-2181529</v>
      </c>
    </row>
    <row r="45" spans="1:26" ht="12.75">
      <c r="A45" s="68" t="s">
        <v>61</v>
      </c>
      <c r="B45" s="21">
        <v>-552824255</v>
      </c>
      <c r="C45" s="21">
        <v>0</v>
      </c>
      <c r="D45" s="103">
        <v>-571550896</v>
      </c>
      <c r="E45" s="104">
        <v>87014555</v>
      </c>
      <c r="F45" s="104">
        <v>-55895282</v>
      </c>
      <c r="G45" s="104">
        <f>+F45+G42+G43+G44+G83</f>
        <v>-114149535</v>
      </c>
      <c r="H45" s="104">
        <f>+G45+H42+H43+H44+H83</f>
        <v>-173029701</v>
      </c>
      <c r="I45" s="104">
        <f>+H45</f>
        <v>-173029701</v>
      </c>
      <c r="J45" s="104">
        <f>+H45+J42+J43+J44+J83</f>
        <v>-222362152</v>
      </c>
      <c r="K45" s="104">
        <f>+J45+K42+K43+K44+K83</f>
        <v>-274836458</v>
      </c>
      <c r="L45" s="104">
        <f>+K45+L42+L43+L44+L83</f>
        <v>-323802358</v>
      </c>
      <c r="M45" s="104">
        <f>+L45</f>
        <v>-323802358</v>
      </c>
      <c r="N45" s="104">
        <f>+L45+N42+N43+N44+N83</f>
        <v>-382548474</v>
      </c>
      <c r="O45" s="104">
        <f>+N45+O42+O43+O44+O83</f>
        <v>-439529690</v>
      </c>
      <c r="P45" s="104">
        <f>+O45+P42+P43+P44+P83</f>
        <v>-464998952</v>
      </c>
      <c r="Q45" s="104">
        <f>+P45</f>
        <v>-464998952</v>
      </c>
      <c r="R45" s="104">
        <f>+P45+R42+R43+R44+R83</f>
        <v>-509414771</v>
      </c>
      <c r="S45" s="104">
        <f>+R45+S42+S43+S44+S83</f>
        <v>-562527901</v>
      </c>
      <c r="T45" s="104">
        <f>+S45+T42+T43+T44+T83</f>
        <v>-588027534</v>
      </c>
      <c r="U45" s="104">
        <f>+T45</f>
        <v>-588027534</v>
      </c>
      <c r="V45" s="104">
        <f>+U45</f>
        <v>-588027534</v>
      </c>
      <c r="W45" s="104">
        <f>+W83+W42+W43+W44</f>
        <v>-65970729</v>
      </c>
      <c r="X45" s="104">
        <f>+V45-W45</f>
        <v>-522056805</v>
      </c>
      <c r="Y45" s="105">
        <f>+IF(W45&lt;&gt;0,+(X45/W45)*100,0)</f>
        <v>791.346121095615</v>
      </c>
      <c r="Z45" s="106">
        <v>87014555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0.01134597035628435</v>
      </c>
      <c r="C59" s="9">
        <f t="shared" si="7"/>
        <v>0</v>
      </c>
      <c r="D59" s="2">
        <f t="shared" si="7"/>
        <v>0</v>
      </c>
      <c r="E59" s="10">
        <f t="shared" si="7"/>
        <v>96.00000418391369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96.00000418391369</v>
      </c>
      <c r="X59" s="10">
        <f t="shared" si="7"/>
        <v>0</v>
      </c>
      <c r="Y59" s="10">
        <f t="shared" si="7"/>
        <v>0</v>
      </c>
      <c r="Z59" s="11">
        <f t="shared" si="7"/>
        <v>96.00000418391369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97.9999988057305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97.9999988057305</v>
      </c>
      <c r="X61" s="13">
        <f t="shared" si="7"/>
        <v>0</v>
      </c>
      <c r="Y61" s="13">
        <f t="shared" si="7"/>
        <v>0</v>
      </c>
      <c r="Z61" s="14">
        <f t="shared" si="7"/>
        <v>97.9999988057305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97.99999156352541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97.99999156352541</v>
      </c>
      <c r="X62" s="13">
        <f t="shared" si="7"/>
        <v>0</v>
      </c>
      <c r="Y62" s="13">
        <f t="shared" si="7"/>
        <v>0</v>
      </c>
      <c r="Z62" s="14">
        <f t="shared" si="7"/>
        <v>97.99999156352541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97.9999973696866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97.9999973696866</v>
      </c>
      <c r="X63" s="13">
        <f t="shared" si="7"/>
        <v>0</v>
      </c>
      <c r="Y63" s="13">
        <f t="shared" si="7"/>
        <v>0</v>
      </c>
      <c r="Z63" s="14">
        <f t="shared" si="7"/>
        <v>97.9999973696866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98.00002048539206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98.00002048539206</v>
      </c>
      <c r="X64" s="13">
        <f t="shared" si="7"/>
        <v>0</v>
      </c>
      <c r="Y64" s="13">
        <f t="shared" si="7"/>
        <v>0</v>
      </c>
      <c r="Z64" s="14">
        <f t="shared" si="7"/>
        <v>98.00002048539206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97.56302470390223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97.56302470390223</v>
      </c>
      <c r="X66" s="16">
        <f t="shared" si="7"/>
        <v>0</v>
      </c>
      <c r="Y66" s="16">
        <f t="shared" si="7"/>
        <v>0</v>
      </c>
      <c r="Z66" s="17">
        <f t="shared" si="7"/>
        <v>97.56302470390223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52679496</v>
      </c>
      <c r="C68" s="18">
        <v>0</v>
      </c>
      <c r="D68" s="19">
        <v>57372930</v>
      </c>
      <c r="E68" s="20">
        <v>57362560</v>
      </c>
      <c r="F68" s="20">
        <v>57093227</v>
      </c>
      <c r="G68" s="20">
        <v>-453824</v>
      </c>
      <c r="H68" s="20">
        <v>-37664</v>
      </c>
      <c r="I68" s="20">
        <v>56601739</v>
      </c>
      <c r="J68" s="20">
        <v>-4550</v>
      </c>
      <c r="K68" s="20">
        <v>0</v>
      </c>
      <c r="L68" s="20">
        <v>5156</v>
      </c>
      <c r="M68" s="20">
        <v>606</v>
      </c>
      <c r="N68" s="20">
        <v>-11514</v>
      </c>
      <c r="O68" s="20">
        <v>0</v>
      </c>
      <c r="P68" s="20">
        <v>0</v>
      </c>
      <c r="Q68" s="20">
        <v>-11514</v>
      </c>
      <c r="R68" s="20">
        <v>370349</v>
      </c>
      <c r="S68" s="20">
        <v>0</v>
      </c>
      <c r="T68" s="20">
        <v>-4528</v>
      </c>
      <c r="U68" s="20">
        <v>365821</v>
      </c>
      <c r="V68" s="20">
        <v>56956652</v>
      </c>
      <c r="W68" s="20">
        <v>57362560</v>
      </c>
      <c r="X68" s="20">
        <v>0</v>
      </c>
      <c r="Y68" s="19">
        <v>0</v>
      </c>
      <c r="Z68" s="22">
        <v>57362560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373362298</v>
      </c>
      <c r="C70" s="18">
        <v>0</v>
      </c>
      <c r="D70" s="19">
        <v>431200360</v>
      </c>
      <c r="E70" s="20">
        <v>405268658</v>
      </c>
      <c r="F70" s="20">
        <v>30134446</v>
      </c>
      <c r="G70" s="20">
        <v>25775277</v>
      </c>
      <c r="H70" s="20">
        <v>35074615</v>
      </c>
      <c r="I70" s="20">
        <v>90984338</v>
      </c>
      <c r="J70" s="20">
        <v>31880411</v>
      </c>
      <c r="K70" s="20">
        <v>33373653</v>
      </c>
      <c r="L70" s="20">
        <v>35802263</v>
      </c>
      <c r="M70" s="20">
        <v>101056327</v>
      </c>
      <c r="N70" s="20">
        <v>35866283</v>
      </c>
      <c r="O70" s="20">
        <v>45031558</v>
      </c>
      <c r="P70" s="20">
        <v>43144164</v>
      </c>
      <c r="Q70" s="20">
        <v>124042005</v>
      </c>
      <c r="R70" s="20">
        <v>39211633</v>
      </c>
      <c r="S70" s="20">
        <v>34789000</v>
      </c>
      <c r="T70" s="20">
        <v>32049069</v>
      </c>
      <c r="U70" s="20">
        <v>106049702</v>
      </c>
      <c r="V70" s="20">
        <v>422132372</v>
      </c>
      <c r="W70" s="20">
        <v>405268658</v>
      </c>
      <c r="X70" s="20">
        <v>0</v>
      </c>
      <c r="Y70" s="19">
        <v>0</v>
      </c>
      <c r="Z70" s="22">
        <v>405268658</v>
      </c>
    </row>
    <row r="71" spans="1:26" ht="12.75" hidden="1">
      <c r="A71" s="38" t="s">
        <v>67</v>
      </c>
      <c r="B71" s="18">
        <v>41100605</v>
      </c>
      <c r="C71" s="18">
        <v>0</v>
      </c>
      <c r="D71" s="19">
        <v>48122100</v>
      </c>
      <c r="E71" s="20">
        <v>43620116</v>
      </c>
      <c r="F71" s="20">
        <v>4027066</v>
      </c>
      <c r="G71" s="20">
        <v>2835365</v>
      </c>
      <c r="H71" s="20">
        <v>2058192</v>
      </c>
      <c r="I71" s="20">
        <v>8920623</v>
      </c>
      <c r="J71" s="20">
        <v>3387346</v>
      </c>
      <c r="K71" s="20">
        <v>3481918</v>
      </c>
      <c r="L71" s="20">
        <v>3810932</v>
      </c>
      <c r="M71" s="20">
        <v>10680196</v>
      </c>
      <c r="N71" s="20">
        <v>3910562</v>
      </c>
      <c r="O71" s="20">
        <v>4900829</v>
      </c>
      <c r="P71" s="20">
        <v>4442727</v>
      </c>
      <c r="Q71" s="20">
        <v>13254118</v>
      </c>
      <c r="R71" s="20">
        <v>3989503</v>
      </c>
      <c r="S71" s="20">
        <v>3487098</v>
      </c>
      <c r="T71" s="20">
        <v>3373251</v>
      </c>
      <c r="U71" s="20">
        <v>10849852</v>
      </c>
      <c r="V71" s="20">
        <v>43704789</v>
      </c>
      <c r="W71" s="20">
        <v>43620116</v>
      </c>
      <c r="X71" s="20">
        <v>0</v>
      </c>
      <c r="Y71" s="19">
        <v>0</v>
      </c>
      <c r="Z71" s="22">
        <v>43620116</v>
      </c>
    </row>
    <row r="72" spans="1:26" ht="12.75" hidden="1">
      <c r="A72" s="38" t="s">
        <v>68</v>
      </c>
      <c r="B72" s="18">
        <v>26018201</v>
      </c>
      <c r="C72" s="18">
        <v>0</v>
      </c>
      <c r="D72" s="19">
        <v>24380040</v>
      </c>
      <c r="E72" s="20">
        <v>22810970</v>
      </c>
      <c r="F72" s="20">
        <v>3072874</v>
      </c>
      <c r="G72" s="20">
        <v>1924275</v>
      </c>
      <c r="H72" s="20">
        <v>4463745</v>
      </c>
      <c r="I72" s="20">
        <v>9460894</v>
      </c>
      <c r="J72" s="20">
        <v>3077743</v>
      </c>
      <c r="K72" s="20">
        <v>3118105</v>
      </c>
      <c r="L72" s="20">
        <v>3082952</v>
      </c>
      <c r="M72" s="20">
        <v>9278800</v>
      </c>
      <c r="N72" s="20">
        <v>1841300</v>
      </c>
      <c r="O72" s="20">
        <v>1922169</v>
      </c>
      <c r="P72" s="20">
        <v>1877239</v>
      </c>
      <c r="Q72" s="20">
        <v>5640708</v>
      </c>
      <c r="R72" s="20">
        <v>1820530</v>
      </c>
      <c r="S72" s="20">
        <v>1876211</v>
      </c>
      <c r="T72" s="20">
        <v>2007022</v>
      </c>
      <c r="U72" s="20">
        <v>5703763</v>
      </c>
      <c r="V72" s="20">
        <v>30084165</v>
      </c>
      <c r="W72" s="20">
        <v>22810970</v>
      </c>
      <c r="X72" s="20">
        <v>0</v>
      </c>
      <c r="Y72" s="19">
        <v>0</v>
      </c>
      <c r="Z72" s="22">
        <v>22810970</v>
      </c>
    </row>
    <row r="73" spans="1:26" ht="12.75" hidden="1">
      <c r="A73" s="38" t="s">
        <v>69</v>
      </c>
      <c r="B73" s="18">
        <v>21176534</v>
      </c>
      <c r="C73" s="18">
        <v>0</v>
      </c>
      <c r="D73" s="19">
        <v>22814370</v>
      </c>
      <c r="E73" s="20">
        <v>21478720</v>
      </c>
      <c r="F73" s="20">
        <v>481337</v>
      </c>
      <c r="G73" s="20">
        <v>1694036</v>
      </c>
      <c r="H73" s="20">
        <v>-883112</v>
      </c>
      <c r="I73" s="20">
        <v>1292261</v>
      </c>
      <c r="J73" s="20">
        <v>555565</v>
      </c>
      <c r="K73" s="20">
        <v>515731</v>
      </c>
      <c r="L73" s="20">
        <v>513285</v>
      </c>
      <c r="M73" s="20">
        <v>1584581</v>
      </c>
      <c r="N73" s="20">
        <v>1761029</v>
      </c>
      <c r="O73" s="20">
        <v>1715633</v>
      </c>
      <c r="P73" s="20">
        <v>1708357</v>
      </c>
      <c r="Q73" s="20">
        <v>5185019</v>
      </c>
      <c r="R73" s="20">
        <v>1667575</v>
      </c>
      <c r="S73" s="20">
        <v>1708021</v>
      </c>
      <c r="T73" s="20">
        <v>1711979</v>
      </c>
      <c r="U73" s="20">
        <v>5087575</v>
      </c>
      <c r="V73" s="20">
        <v>13149436</v>
      </c>
      <c r="W73" s="20">
        <v>21478720</v>
      </c>
      <c r="X73" s="20">
        <v>0</v>
      </c>
      <c r="Y73" s="19">
        <v>0</v>
      </c>
      <c r="Z73" s="22">
        <v>21478720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2736241</v>
      </c>
      <c r="C75" s="27">
        <v>0</v>
      </c>
      <c r="D75" s="28">
        <v>3126550</v>
      </c>
      <c r="E75" s="29">
        <v>3154279</v>
      </c>
      <c r="F75" s="29">
        <v>220470</v>
      </c>
      <c r="G75" s="29">
        <v>208409</v>
      </c>
      <c r="H75" s="29">
        <v>253637</v>
      </c>
      <c r="I75" s="29">
        <v>682516</v>
      </c>
      <c r="J75" s="29">
        <v>267158</v>
      </c>
      <c r="K75" s="29">
        <v>249864</v>
      </c>
      <c r="L75" s="29">
        <v>261630</v>
      </c>
      <c r="M75" s="29">
        <v>778652</v>
      </c>
      <c r="N75" s="29">
        <v>288261</v>
      </c>
      <c r="O75" s="29">
        <v>271295</v>
      </c>
      <c r="P75" s="29">
        <v>302335</v>
      </c>
      <c r="Q75" s="29">
        <v>861891</v>
      </c>
      <c r="R75" s="29">
        <v>278811</v>
      </c>
      <c r="S75" s="29">
        <v>7297</v>
      </c>
      <c r="T75" s="29">
        <v>7255</v>
      </c>
      <c r="U75" s="29">
        <v>293363</v>
      </c>
      <c r="V75" s="29">
        <v>2616422</v>
      </c>
      <c r="W75" s="29">
        <v>3154279</v>
      </c>
      <c r="X75" s="29">
        <v>0</v>
      </c>
      <c r="Y75" s="28">
        <v>0</v>
      </c>
      <c r="Z75" s="30">
        <v>3154279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5977</v>
      </c>
      <c r="C77" s="18">
        <v>0</v>
      </c>
      <c r="D77" s="19">
        <v>0</v>
      </c>
      <c r="E77" s="20">
        <v>55068060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55068060</v>
      </c>
      <c r="X77" s="20">
        <v>0</v>
      </c>
      <c r="Y77" s="19">
        <v>0</v>
      </c>
      <c r="Z77" s="22">
        <v>55068060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397163280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397163280</v>
      </c>
      <c r="X79" s="20">
        <v>0</v>
      </c>
      <c r="Y79" s="19">
        <v>0</v>
      </c>
      <c r="Z79" s="22">
        <v>397163280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42747710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42747710</v>
      </c>
      <c r="X80" s="20">
        <v>0</v>
      </c>
      <c r="Y80" s="19">
        <v>0</v>
      </c>
      <c r="Z80" s="22">
        <v>42747710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22354750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22354750</v>
      </c>
      <c r="X81" s="20">
        <v>0</v>
      </c>
      <c r="Y81" s="19">
        <v>0</v>
      </c>
      <c r="Z81" s="22">
        <v>22354750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21049150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21049150</v>
      </c>
      <c r="X82" s="20">
        <v>0</v>
      </c>
      <c r="Y82" s="19">
        <v>0</v>
      </c>
      <c r="Z82" s="22">
        <v>21049150</v>
      </c>
    </row>
    <row r="83" spans="1:26" ht="12.75" hidden="1">
      <c r="A83" s="38"/>
      <c r="B83" s="18">
        <v>32398503</v>
      </c>
      <c r="C83" s="18"/>
      <c r="D83" s="19">
        <v>119173652</v>
      </c>
      <c r="E83" s="20">
        <v>163019114</v>
      </c>
      <c r="F83" s="20">
        <v>-137700</v>
      </c>
      <c r="G83" s="20">
        <v>-140000</v>
      </c>
      <c r="H83" s="20">
        <v>-137600</v>
      </c>
      <c r="I83" s="20">
        <v>-137700</v>
      </c>
      <c r="J83" s="20">
        <v>-133000</v>
      </c>
      <c r="K83" s="20">
        <v>-137000</v>
      </c>
      <c r="L83" s="20">
        <v>-133000</v>
      </c>
      <c r="M83" s="20">
        <v>-133000</v>
      </c>
      <c r="N83" s="20">
        <v>-137000</v>
      </c>
      <c r="O83" s="20">
        <v>-133000</v>
      </c>
      <c r="P83" s="20">
        <v>-124000</v>
      </c>
      <c r="Q83" s="20">
        <v>-137000</v>
      </c>
      <c r="R83" s="20">
        <v>-122000</v>
      </c>
      <c r="S83" s="20">
        <v>-92000</v>
      </c>
      <c r="T83" s="20">
        <v>39900000</v>
      </c>
      <c r="U83" s="20">
        <v>-122000</v>
      </c>
      <c r="V83" s="20">
        <v>-137700</v>
      </c>
      <c r="W83" s="20">
        <v>-137700</v>
      </c>
      <c r="X83" s="20"/>
      <c r="Y83" s="19"/>
      <c r="Z83" s="22">
        <v>163019114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3077410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3077410</v>
      </c>
      <c r="X84" s="29">
        <v>0</v>
      </c>
      <c r="Y84" s="28">
        <v>0</v>
      </c>
      <c r="Z84" s="30">
        <v>3077410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54293664</v>
      </c>
      <c r="C7" s="18">
        <v>0</v>
      </c>
      <c r="D7" s="58">
        <v>56000000</v>
      </c>
      <c r="E7" s="59">
        <v>56500000</v>
      </c>
      <c r="F7" s="59">
        <v>262931</v>
      </c>
      <c r="G7" s="59">
        <v>1399271</v>
      </c>
      <c r="H7" s="59">
        <v>1120753</v>
      </c>
      <c r="I7" s="59">
        <v>2782955</v>
      </c>
      <c r="J7" s="59">
        <v>1124705</v>
      </c>
      <c r="K7" s="59">
        <v>2560933</v>
      </c>
      <c r="L7" s="59">
        <v>678408</v>
      </c>
      <c r="M7" s="59">
        <v>4364046</v>
      </c>
      <c r="N7" s="59">
        <v>1786080</v>
      </c>
      <c r="O7" s="59">
        <v>4226765</v>
      </c>
      <c r="P7" s="59">
        <v>3876406</v>
      </c>
      <c r="Q7" s="59">
        <v>9889251</v>
      </c>
      <c r="R7" s="59">
        <v>6482249</v>
      </c>
      <c r="S7" s="59">
        <v>7380252</v>
      </c>
      <c r="T7" s="59">
        <v>8658889</v>
      </c>
      <c r="U7" s="59">
        <v>22521390</v>
      </c>
      <c r="V7" s="59">
        <v>39557642</v>
      </c>
      <c r="W7" s="59">
        <v>56500000</v>
      </c>
      <c r="X7" s="59">
        <v>-16942358</v>
      </c>
      <c r="Y7" s="60">
        <v>-29.99</v>
      </c>
      <c r="Z7" s="61">
        <v>56500000</v>
      </c>
    </row>
    <row r="8" spans="1:26" ht="12.75">
      <c r="A8" s="57" t="s">
        <v>34</v>
      </c>
      <c r="B8" s="18">
        <v>9179811</v>
      </c>
      <c r="C8" s="18">
        <v>0</v>
      </c>
      <c r="D8" s="58">
        <v>11418000</v>
      </c>
      <c r="E8" s="59">
        <v>244146703</v>
      </c>
      <c r="F8" s="59">
        <v>96616746</v>
      </c>
      <c r="G8" s="59">
        <v>-93226746</v>
      </c>
      <c r="H8" s="59">
        <v>253408</v>
      </c>
      <c r="I8" s="59">
        <v>3643408</v>
      </c>
      <c r="J8" s="59">
        <v>0</v>
      </c>
      <c r="K8" s="59">
        <v>97880516</v>
      </c>
      <c r="L8" s="59">
        <v>78383</v>
      </c>
      <c r="M8" s="59">
        <v>97958899</v>
      </c>
      <c r="N8" s="59">
        <v>78410383</v>
      </c>
      <c r="O8" s="59">
        <v>1728258</v>
      </c>
      <c r="P8" s="59">
        <v>59494000</v>
      </c>
      <c r="Q8" s="59">
        <v>139632641</v>
      </c>
      <c r="R8" s="59">
        <v>78383</v>
      </c>
      <c r="S8" s="59">
        <v>81937</v>
      </c>
      <c r="T8" s="59">
        <v>375765</v>
      </c>
      <c r="U8" s="59">
        <v>536085</v>
      </c>
      <c r="V8" s="59">
        <v>241771033</v>
      </c>
      <c r="W8" s="59">
        <v>244146703</v>
      </c>
      <c r="X8" s="59">
        <v>-2375670</v>
      </c>
      <c r="Y8" s="60">
        <v>-0.97</v>
      </c>
      <c r="Z8" s="61">
        <v>244146703</v>
      </c>
    </row>
    <row r="9" spans="1:26" ht="12.75">
      <c r="A9" s="57" t="s">
        <v>35</v>
      </c>
      <c r="B9" s="18">
        <v>348930424</v>
      </c>
      <c r="C9" s="18">
        <v>0</v>
      </c>
      <c r="D9" s="58">
        <v>373387045</v>
      </c>
      <c r="E9" s="59">
        <v>141670790</v>
      </c>
      <c r="F9" s="59">
        <v>8116031</v>
      </c>
      <c r="G9" s="59">
        <v>97791624</v>
      </c>
      <c r="H9" s="59">
        <v>13987557</v>
      </c>
      <c r="I9" s="59">
        <v>119895212</v>
      </c>
      <c r="J9" s="59">
        <v>13134441</v>
      </c>
      <c r="K9" s="59">
        <v>-89381247</v>
      </c>
      <c r="L9" s="59">
        <v>78426966</v>
      </c>
      <c r="M9" s="59">
        <v>2180160</v>
      </c>
      <c r="N9" s="59">
        <v>-69324979</v>
      </c>
      <c r="O9" s="59">
        <v>23371596</v>
      </c>
      <c r="P9" s="59">
        <v>20393443</v>
      </c>
      <c r="Q9" s="59">
        <v>-25559940</v>
      </c>
      <c r="R9" s="59">
        <v>18997268</v>
      </c>
      <c r="S9" s="59">
        <v>947857</v>
      </c>
      <c r="T9" s="59">
        <v>7567387</v>
      </c>
      <c r="U9" s="59">
        <v>27512512</v>
      </c>
      <c r="V9" s="59">
        <v>124027944</v>
      </c>
      <c r="W9" s="59">
        <v>141670790</v>
      </c>
      <c r="X9" s="59">
        <v>-17642846</v>
      </c>
      <c r="Y9" s="60">
        <v>-12.45</v>
      </c>
      <c r="Z9" s="61">
        <v>141670790</v>
      </c>
    </row>
    <row r="10" spans="1:26" ht="20.25">
      <c r="A10" s="62" t="s">
        <v>112</v>
      </c>
      <c r="B10" s="63">
        <f>SUM(B5:B9)</f>
        <v>412403899</v>
      </c>
      <c r="C10" s="63">
        <f>SUM(C5:C9)</f>
        <v>0</v>
      </c>
      <c r="D10" s="64">
        <f aca="true" t="shared" si="0" ref="D10:Z10">SUM(D5:D9)</f>
        <v>440805045</v>
      </c>
      <c r="E10" s="65">
        <f t="shared" si="0"/>
        <v>442317493</v>
      </c>
      <c r="F10" s="65">
        <f t="shared" si="0"/>
        <v>104995708</v>
      </c>
      <c r="G10" s="65">
        <f t="shared" si="0"/>
        <v>5964149</v>
      </c>
      <c r="H10" s="65">
        <f t="shared" si="0"/>
        <v>15361718</v>
      </c>
      <c r="I10" s="65">
        <f t="shared" si="0"/>
        <v>126321575</v>
      </c>
      <c r="J10" s="65">
        <f t="shared" si="0"/>
        <v>14259146</v>
      </c>
      <c r="K10" s="65">
        <f t="shared" si="0"/>
        <v>11060202</v>
      </c>
      <c r="L10" s="65">
        <f t="shared" si="0"/>
        <v>79183757</v>
      </c>
      <c r="M10" s="65">
        <f t="shared" si="0"/>
        <v>104503105</v>
      </c>
      <c r="N10" s="65">
        <f t="shared" si="0"/>
        <v>10871484</v>
      </c>
      <c r="O10" s="65">
        <f t="shared" si="0"/>
        <v>29326619</v>
      </c>
      <c r="P10" s="65">
        <f t="shared" si="0"/>
        <v>83763849</v>
      </c>
      <c r="Q10" s="65">
        <f t="shared" si="0"/>
        <v>123961952</v>
      </c>
      <c r="R10" s="65">
        <f t="shared" si="0"/>
        <v>25557900</v>
      </c>
      <c r="S10" s="65">
        <f t="shared" si="0"/>
        <v>8410046</v>
      </c>
      <c r="T10" s="65">
        <f t="shared" si="0"/>
        <v>16602041</v>
      </c>
      <c r="U10" s="65">
        <f t="shared" si="0"/>
        <v>50569987</v>
      </c>
      <c r="V10" s="65">
        <f t="shared" si="0"/>
        <v>405356619</v>
      </c>
      <c r="W10" s="65">
        <f t="shared" si="0"/>
        <v>442317493</v>
      </c>
      <c r="X10" s="65">
        <f t="shared" si="0"/>
        <v>-36960874</v>
      </c>
      <c r="Y10" s="66">
        <f>+IF(W10&lt;&gt;0,(X10/W10)*100,0)</f>
        <v>-8.356186355939577</v>
      </c>
      <c r="Z10" s="67">
        <f t="shared" si="0"/>
        <v>442317493</v>
      </c>
    </row>
    <row r="11" spans="1:26" ht="12.75">
      <c r="A11" s="57" t="s">
        <v>36</v>
      </c>
      <c r="B11" s="18">
        <v>178158517</v>
      </c>
      <c r="C11" s="18">
        <v>0</v>
      </c>
      <c r="D11" s="58">
        <v>225734535</v>
      </c>
      <c r="E11" s="59">
        <v>225156030</v>
      </c>
      <c r="F11" s="59">
        <v>14517131</v>
      </c>
      <c r="G11" s="59">
        <v>15504317</v>
      </c>
      <c r="H11" s="59">
        <v>15074318</v>
      </c>
      <c r="I11" s="59">
        <v>45095766</v>
      </c>
      <c r="J11" s="59">
        <v>16297258</v>
      </c>
      <c r="K11" s="59">
        <v>23023911</v>
      </c>
      <c r="L11" s="59">
        <v>15622964</v>
      </c>
      <c r="M11" s="59">
        <v>54944133</v>
      </c>
      <c r="N11" s="59">
        <v>17006744</v>
      </c>
      <c r="O11" s="59">
        <v>16605024</v>
      </c>
      <c r="P11" s="59">
        <v>17910888</v>
      </c>
      <c r="Q11" s="59">
        <v>51522656</v>
      </c>
      <c r="R11" s="59">
        <v>16329127</v>
      </c>
      <c r="S11" s="59">
        <v>15369480</v>
      </c>
      <c r="T11" s="59">
        <v>15922472</v>
      </c>
      <c r="U11" s="59">
        <v>47621079</v>
      </c>
      <c r="V11" s="59">
        <v>199183634</v>
      </c>
      <c r="W11" s="59">
        <v>225156030</v>
      </c>
      <c r="X11" s="59">
        <v>-25972396</v>
      </c>
      <c r="Y11" s="60">
        <v>-11.54</v>
      </c>
      <c r="Z11" s="61">
        <v>225156030</v>
      </c>
    </row>
    <row r="12" spans="1:26" ht="12.75">
      <c r="A12" s="57" t="s">
        <v>37</v>
      </c>
      <c r="B12" s="18">
        <v>12171101</v>
      </c>
      <c r="C12" s="18">
        <v>0</v>
      </c>
      <c r="D12" s="58">
        <v>13267830</v>
      </c>
      <c r="E12" s="59">
        <v>13322726</v>
      </c>
      <c r="F12" s="59">
        <v>972750</v>
      </c>
      <c r="G12" s="59">
        <v>1039232</v>
      </c>
      <c r="H12" s="59">
        <v>1013643</v>
      </c>
      <c r="I12" s="59">
        <v>3025625</v>
      </c>
      <c r="J12" s="59">
        <v>1003034</v>
      </c>
      <c r="K12" s="59">
        <v>1016825</v>
      </c>
      <c r="L12" s="59">
        <v>1003035</v>
      </c>
      <c r="M12" s="59">
        <v>3022894</v>
      </c>
      <c r="N12" s="59">
        <v>1013700</v>
      </c>
      <c r="O12" s="59">
        <v>1019004</v>
      </c>
      <c r="P12" s="59">
        <v>1016882</v>
      </c>
      <c r="Q12" s="59">
        <v>3049586</v>
      </c>
      <c r="R12" s="59">
        <v>1019004</v>
      </c>
      <c r="S12" s="59">
        <v>1009456</v>
      </c>
      <c r="T12" s="59">
        <v>1476841</v>
      </c>
      <c r="U12" s="59">
        <v>3505301</v>
      </c>
      <c r="V12" s="59">
        <v>12603406</v>
      </c>
      <c r="W12" s="59">
        <v>13322726</v>
      </c>
      <c r="X12" s="59">
        <v>-719320</v>
      </c>
      <c r="Y12" s="60">
        <v>-5.4</v>
      </c>
      <c r="Z12" s="61">
        <v>13322726</v>
      </c>
    </row>
    <row r="13" spans="1:26" ht="12.75">
      <c r="A13" s="57" t="s">
        <v>113</v>
      </c>
      <c r="B13" s="18">
        <v>11758026</v>
      </c>
      <c r="C13" s="18">
        <v>0</v>
      </c>
      <c r="D13" s="58">
        <v>10005693</v>
      </c>
      <c r="E13" s="59">
        <v>11941842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4633928</v>
      </c>
      <c r="M13" s="59">
        <v>4633928</v>
      </c>
      <c r="N13" s="59">
        <v>897641</v>
      </c>
      <c r="O13" s="59">
        <v>900918</v>
      </c>
      <c r="P13" s="59">
        <v>839997</v>
      </c>
      <c r="Q13" s="59">
        <v>2638556</v>
      </c>
      <c r="R13" s="59">
        <v>898653</v>
      </c>
      <c r="S13" s="59">
        <v>1741127</v>
      </c>
      <c r="T13" s="59">
        <v>684</v>
      </c>
      <c r="U13" s="59">
        <v>2640464</v>
      </c>
      <c r="V13" s="59">
        <v>9912948</v>
      </c>
      <c r="W13" s="59">
        <v>11941842</v>
      </c>
      <c r="X13" s="59">
        <v>-2028894</v>
      </c>
      <c r="Y13" s="60">
        <v>-16.99</v>
      </c>
      <c r="Z13" s="61">
        <v>11941842</v>
      </c>
    </row>
    <row r="14" spans="1:26" ht="12.7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28282287</v>
      </c>
      <c r="C15" s="18">
        <v>0</v>
      </c>
      <c r="D15" s="58">
        <v>36057261</v>
      </c>
      <c r="E15" s="59">
        <v>36386228</v>
      </c>
      <c r="F15" s="59">
        <v>269797</v>
      </c>
      <c r="G15" s="59">
        <v>578537</v>
      </c>
      <c r="H15" s="59">
        <v>605879</v>
      </c>
      <c r="I15" s="59">
        <v>1454213</v>
      </c>
      <c r="J15" s="59">
        <v>933588</v>
      </c>
      <c r="K15" s="59">
        <v>777255</v>
      </c>
      <c r="L15" s="59">
        <v>3806057</v>
      </c>
      <c r="M15" s="59">
        <v>5516900</v>
      </c>
      <c r="N15" s="59">
        <v>5081265</v>
      </c>
      <c r="O15" s="59">
        <v>3737625</v>
      </c>
      <c r="P15" s="59">
        <v>8922510</v>
      </c>
      <c r="Q15" s="59">
        <v>17741400</v>
      </c>
      <c r="R15" s="59">
        <v>812848</v>
      </c>
      <c r="S15" s="59">
        <v>572461</v>
      </c>
      <c r="T15" s="59">
        <v>2667051</v>
      </c>
      <c r="U15" s="59">
        <v>4052360</v>
      </c>
      <c r="V15" s="59">
        <v>28764873</v>
      </c>
      <c r="W15" s="59">
        <v>36386228</v>
      </c>
      <c r="X15" s="59">
        <v>-7621355</v>
      </c>
      <c r="Y15" s="60">
        <v>-20.95</v>
      </c>
      <c r="Z15" s="61">
        <v>36386228</v>
      </c>
    </row>
    <row r="16" spans="1:26" ht="12.75">
      <c r="A16" s="57" t="s">
        <v>34</v>
      </c>
      <c r="B16" s="18">
        <v>11423784</v>
      </c>
      <c r="C16" s="18">
        <v>0</v>
      </c>
      <c r="D16" s="58">
        <v>11927640</v>
      </c>
      <c r="E16" s="59">
        <v>20617637</v>
      </c>
      <c r="F16" s="59">
        <v>0</v>
      </c>
      <c r="G16" s="59">
        <v>906445</v>
      </c>
      <c r="H16" s="59">
        <v>1743077</v>
      </c>
      <c r="I16" s="59">
        <v>2649522</v>
      </c>
      <c r="J16" s="59">
        <v>2593048</v>
      </c>
      <c r="K16" s="59">
        <v>266554</v>
      </c>
      <c r="L16" s="59">
        <v>642937</v>
      </c>
      <c r="M16" s="59">
        <v>3502539</v>
      </c>
      <c r="N16" s="59">
        <v>144592</v>
      </c>
      <c r="O16" s="59">
        <v>336502</v>
      </c>
      <c r="P16" s="59">
        <v>222500</v>
      </c>
      <c r="Q16" s="59">
        <v>703594</v>
      </c>
      <c r="R16" s="59">
        <v>10000</v>
      </c>
      <c r="S16" s="59">
        <v>0</v>
      </c>
      <c r="T16" s="59">
        <v>12289708</v>
      </c>
      <c r="U16" s="59">
        <v>12299708</v>
      </c>
      <c r="V16" s="59">
        <v>19155363</v>
      </c>
      <c r="W16" s="59">
        <v>20617637</v>
      </c>
      <c r="X16" s="59">
        <v>-1462274</v>
      </c>
      <c r="Y16" s="60">
        <v>-7.09</v>
      </c>
      <c r="Z16" s="61">
        <v>20617637</v>
      </c>
    </row>
    <row r="17" spans="1:26" ht="12.75">
      <c r="A17" s="57" t="s">
        <v>40</v>
      </c>
      <c r="B17" s="18">
        <v>119734380</v>
      </c>
      <c r="C17" s="18">
        <v>0</v>
      </c>
      <c r="D17" s="58">
        <v>146812101</v>
      </c>
      <c r="E17" s="59">
        <v>128887107</v>
      </c>
      <c r="F17" s="59">
        <v>6866323</v>
      </c>
      <c r="G17" s="59">
        <v>4972930</v>
      </c>
      <c r="H17" s="59">
        <v>5990734</v>
      </c>
      <c r="I17" s="59">
        <v>17829987</v>
      </c>
      <c r="J17" s="59">
        <v>7970751</v>
      </c>
      <c r="K17" s="59">
        <v>9123314</v>
      </c>
      <c r="L17" s="59">
        <v>10982517</v>
      </c>
      <c r="M17" s="59">
        <v>28076582</v>
      </c>
      <c r="N17" s="59">
        <v>6168297</v>
      </c>
      <c r="O17" s="59">
        <v>10722564</v>
      </c>
      <c r="P17" s="59">
        <v>13105209</v>
      </c>
      <c r="Q17" s="59">
        <v>29996070</v>
      </c>
      <c r="R17" s="59">
        <v>6593862</v>
      </c>
      <c r="S17" s="59">
        <v>4173829</v>
      </c>
      <c r="T17" s="59">
        <v>7561003</v>
      </c>
      <c r="U17" s="59">
        <v>18328694</v>
      </c>
      <c r="V17" s="59">
        <v>94231333</v>
      </c>
      <c r="W17" s="59">
        <v>128887107</v>
      </c>
      <c r="X17" s="59">
        <v>-34655774</v>
      </c>
      <c r="Y17" s="60">
        <v>-26.89</v>
      </c>
      <c r="Z17" s="61">
        <v>128887107</v>
      </c>
    </row>
    <row r="18" spans="1:26" ht="12.75">
      <c r="A18" s="68" t="s">
        <v>41</v>
      </c>
      <c r="B18" s="69">
        <f>SUM(B11:B17)</f>
        <v>361528095</v>
      </c>
      <c r="C18" s="69">
        <f>SUM(C11:C17)</f>
        <v>0</v>
      </c>
      <c r="D18" s="70">
        <f aca="true" t="shared" si="1" ref="D18:Z18">SUM(D11:D17)</f>
        <v>443805060</v>
      </c>
      <c r="E18" s="71">
        <f t="shared" si="1"/>
        <v>436311570</v>
      </c>
      <c r="F18" s="71">
        <f t="shared" si="1"/>
        <v>22626001</v>
      </c>
      <c r="G18" s="71">
        <f t="shared" si="1"/>
        <v>23001461</v>
      </c>
      <c r="H18" s="71">
        <f t="shared" si="1"/>
        <v>24427651</v>
      </c>
      <c r="I18" s="71">
        <f t="shared" si="1"/>
        <v>70055113</v>
      </c>
      <c r="J18" s="71">
        <f t="shared" si="1"/>
        <v>28797679</v>
      </c>
      <c r="K18" s="71">
        <f t="shared" si="1"/>
        <v>34207859</v>
      </c>
      <c r="L18" s="71">
        <f t="shared" si="1"/>
        <v>36691438</v>
      </c>
      <c r="M18" s="71">
        <f t="shared" si="1"/>
        <v>99696976</v>
      </c>
      <c r="N18" s="71">
        <f t="shared" si="1"/>
        <v>30312239</v>
      </c>
      <c r="O18" s="71">
        <f t="shared" si="1"/>
        <v>33321637</v>
      </c>
      <c r="P18" s="71">
        <f t="shared" si="1"/>
        <v>42017986</v>
      </c>
      <c r="Q18" s="71">
        <f t="shared" si="1"/>
        <v>105651862</v>
      </c>
      <c r="R18" s="71">
        <f t="shared" si="1"/>
        <v>25663494</v>
      </c>
      <c r="S18" s="71">
        <f t="shared" si="1"/>
        <v>22866353</v>
      </c>
      <c r="T18" s="71">
        <f t="shared" si="1"/>
        <v>39917759</v>
      </c>
      <c r="U18" s="71">
        <f t="shared" si="1"/>
        <v>88447606</v>
      </c>
      <c r="V18" s="71">
        <f t="shared" si="1"/>
        <v>363851557</v>
      </c>
      <c r="W18" s="71">
        <f t="shared" si="1"/>
        <v>436311570</v>
      </c>
      <c r="X18" s="71">
        <f t="shared" si="1"/>
        <v>-72460013</v>
      </c>
      <c r="Y18" s="66">
        <f>+IF(W18&lt;&gt;0,(X18/W18)*100,0)</f>
        <v>-16.607401220187676</v>
      </c>
      <c r="Z18" s="72">
        <f t="shared" si="1"/>
        <v>436311570</v>
      </c>
    </row>
    <row r="19" spans="1:26" ht="12.75">
      <c r="A19" s="68" t="s">
        <v>42</v>
      </c>
      <c r="B19" s="73">
        <f>+B10-B18</f>
        <v>50875804</v>
      </c>
      <c r="C19" s="73">
        <f>+C10-C18</f>
        <v>0</v>
      </c>
      <c r="D19" s="74">
        <f aca="true" t="shared" si="2" ref="D19:Z19">+D10-D18</f>
        <v>-3000015</v>
      </c>
      <c r="E19" s="75">
        <f t="shared" si="2"/>
        <v>6005923</v>
      </c>
      <c r="F19" s="75">
        <f t="shared" si="2"/>
        <v>82369707</v>
      </c>
      <c r="G19" s="75">
        <f t="shared" si="2"/>
        <v>-17037312</v>
      </c>
      <c r="H19" s="75">
        <f t="shared" si="2"/>
        <v>-9065933</v>
      </c>
      <c r="I19" s="75">
        <f t="shared" si="2"/>
        <v>56266462</v>
      </c>
      <c r="J19" s="75">
        <f t="shared" si="2"/>
        <v>-14538533</v>
      </c>
      <c r="K19" s="75">
        <f t="shared" si="2"/>
        <v>-23147657</v>
      </c>
      <c r="L19" s="75">
        <f t="shared" si="2"/>
        <v>42492319</v>
      </c>
      <c r="M19" s="75">
        <f t="shared" si="2"/>
        <v>4806129</v>
      </c>
      <c r="N19" s="75">
        <f t="shared" si="2"/>
        <v>-19440755</v>
      </c>
      <c r="O19" s="75">
        <f t="shared" si="2"/>
        <v>-3995018</v>
      </c>
      <c r="P19" s="75">
        <f t="shared" si="2"/>
        <v>41745863</v>
      </c>
      <c r="Q19" s="75">
        <f t="shared" si="2"/>
        <v>18310090</v>
      </c>
      <c r="R19" s="75">
        <f t="shared" si="2"/>
        <v>-105594</v>
      </c>
      <c r="S19" s="75">
        <f t="shared" si="2"/>
        <v>-14456307</v>
      </c>
      <c r="T19" s="75">
        <f t="shared" si="2"/>
        <v>-23315718</v>
      </c>
      <c r="U19" s="75">
        <f t="shared" si="2"/>
        <v>-37877619</v>
      </c>
      <c r="V19" s="75">
        <f t="shared" si="2"/>
        <v>41505062</v>
      </c>
      <c r="W19" s="75">
        <f>IF(E10=E18,0,W10-W18)</f>
        <v>6005923</v>
      </c>
      <c r="X19" s="75">
        <f t="shared" si="2"/>
        <v>35499139</v>
      </c>
      <c r="Y19" s="76">
        <f>+IF(W19&lt;&gt;0,(X19/W19)*100,0)</f>
        <v>591.0688332168095</v>
      </c>
      <c r="Z19" s="77">
        <f t="shared" si="2"/>
        <v>6005923</v>
      </c>
    </row>
    <row r="20" spans="1:26" ht="20.25">
      <c r="A20" s="78" t="s">
        <v>43</v>
      </c>
      <c r="B20" s="79">
        <v>0</v>
      </c>
      <c r="C20" s="79">
        <v>0</v>
      </c>
      <c r="D20" s="80">
        <v>6427500</v>
      </c>
      <c r="E20" s="81">
        <v>1241743</v>
      </c>
      <c r="F20" s="81">
        <v>1046000</v>
      </c>
      <c r="G20" s="81">
        <v>0</v>
      </c>
      <c r="H20" s="81">
        <v>0</v>
      </c>
      <c r="I20" s="81">
        <v>1046000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81997</v>
      </c>
      <c r="T20" s="81">
        <v>0</v>
      </c>
      <c r="U20" s="81">
        <v>81997</v>
      </c>
      <c r="V20" s="81">
        <v>1127997</v>
      </c>
      <c r="W20" s="81">
        <v>1241743</v>
      </c>
      <c r="X20" s="81">
        <v>-113746</v>
      </c>
      <c r="Y20" s="82">
        <v>-9.16</v>
      </c>
      <c r="Z20" s="83">
        <v>1241743</v>
      </c>
    </row>
    <row r="21" spans="1:26" ht="41.25">
      <c r="A21" s="84" t="s">
        <v>114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115</v>
      </c>
      <c r="B22" s="91">
        <f>SUM(B19:B21)</f>
        <v>50875804</v>
      </c>
      <c r="C22" s="91">
        <f>SUM(C19:C21)</f>
        <v>0</v>
      </c>
      <c r="D22" s="92">
        <f aca="true" t="shared" si="3" ref="D22:Z22">SUM(D19:D21)</f>
        <v>3427485</v>
      </c>
      <c r="E22" s="93">
        <f t="shared" si="3"/>
        <v>7247666</v>
      </c>
      <c r="F22" s="93">
        <f t="shared" si="3"/>
        <v>83415707</v>
      </c>
      <c r="G22" s="93">
        <f t="shared" si="3"/>
        <v>-17037312</v>
      </c>
      <c r="H22" s="93">
        <f t="shared" si="3"/>
        <v>-9065933</v>
      </c>
      <c r="I22" s="93">
        <f t="shared" si="3"/>
        <v>57312462</v>
      </c>
      <c r="J22" s="93">
        <f t="shared" si="3"/>
        <v>-14538533</v>
      </c>
      <c r="K22" s="93">
        <f t="shared" si="3"/>
        <v>-23147657</v>
      </c>
      <c r="L22" s="93">
        <f t="shared" si="3"/>
        <v>42492319</v>
      </c>
      <c r="M22" s="93">
        <f t="shared" si="3"/>
        <v>4806129</v>
      </c>
      <c r="N22" s="93">
        <f t="shared" si="3"/>
        <v>-19440755</v>
      </c>
      <c r="O22" s="93">
        <f t="shared" si="3"/>
        <v>-3995018</v>
      </c>
      <c r="P22" s="93">
        <f t="shared" si="3"/>
        <v>41745863</v>
      </c>
      <c r="Q22" s="93">
        <f t="shared" si="3"/>
        <v>18310090</v>
      </c>
      <c r="R22" s="93">
        <f t="shared" si="3"/>
        <v>-105594</v>
      </c>
      <c r="S22" s="93">
        <f t="shared" si="3"/>
        <v>-14374310</v>
      </c>
      <c r="T22" s="93">
        <f t="shared" si="3"/>
        <v>-23315718</v>
      </c>
      <c r="U22" s="93">
        <f t="shared" si="3"/>
        <v>-37795622</v>
      </c>
      <c r="V22" s="93">
        <f t="shared" si="3"/>
        <v>42633059</v>
      </c>
      <c r="W22" s="93">
        <f t="shared" si="3"/>
        <v>7247666</v>
      </c>
      <c r="X22" s="93">
        <f t="shared" si="3"/>
        <v>35385393</v>
      </c>
      <c r="Y22" s="94">
        <f>+IF(W22&lt;&gt;0,(X22/W22)*100,0)</f>
        <v>488.2315630990722</v>
      </c>
      <c r="Z22" s="95">
        <f t="shared" si="3"/>
        <v>7247666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50875804</v>
      </c>
      <c r="C24" s="73">
        <f>SUM(C22:C23)</f>
        <v>0</v>
      </c>
      <c r="D24" s="74">
        <f aca="true" t="shared" si="4" ref="D24:Z24">SUM(D22:D23)</f>
        <v>3427485</v>
      </c>
      <c r="E24" s="75">
        <f t="shared" si="4"/>
        <v>7247666</v>
      </c>
      <c r="F24" s="75">
        <f t="shared" si="4"/>
        <v>83415707</v>
      </c>
      <c r="G24" s="75">
        <f t="shared" si="4"/>
        <v>-17037312</v>
      </c>
      <c r="H24" s="75">
        <f t="shared" si="4"/>
        <v>-9065933</v>
      </c>
      <c r="I24" s="75">
        <f t="shared" si="4"/>
        <v>57312462</v>
      </c>
      <c r="J24" s="75">
        <f t="shared" si="4"/>
        <v>-14538533</v>
      </c>
      <c r="K24" s="75">
        <f t="shared" si="4"/>
        <v>-23147657</v>
      </c>
      <c r="L24" s="75">
        <f t="shared" si="4"/>
        <v>42492319</v>
      </c>
      <c r="M24" s="75">
        <f t="shared" si="4"/>
        <v>4806129</v>
      </c>
      <c r="N24" s="75">
        <f t="shared" si="4"/>
        <v>-19440755</v>
      </c>
      <c r="O24" s="75">
        <f t="shared" si="4"/>
        <v>-3995018</v>
      </c>
      <c r="P24" s="75">
        <f t="shared" si="4"/>
        <v>41745863</v>
      </c>
      <c r="Q24" s="75">
        <f t="shared" si="4"/>
        <v>18310090</v>
      </c>
      <c r="R24" s="75">
        <f t="shared" si="4"/>
        <v>-105594</v>
      </c>
      <c r="S24" s="75">
        <f t="shared" si="4"/>
        <v>-14374310</v>
      </c>
      <c r="T24" s="75">
        <f t="shared" si="4"/>
        <v>-23315718</v>
      </c>
      <c r="U24" s="75">
        <f t="shared" si="4"/>
        <v>-37795622</v>
      </c>
      <c r="V24" s="75">
        <f t="shared" si="4"/>
        <v>42633059</v>
      </c>
      <c r="W24" s="75">
        <f t="shared" si="4"/>
        <v>7247666</v>
      </c>
      <c r="X24" s="75">
        <f t="shared" si="4"/>
        <v>35385393</v>
      </c>
      <c r="Y24" s="76">
        <f>+IF(W24&lt;&gt;0,(X24/W24)*100,0)</f>
        <v>488.2315630990722</v>
      </c>
      <c r="Z24" s="77">
        <f t="shared" si="4"/>
        <v>7247666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14248207</v>
      </c>
      <c r="C27" s="21">
        <v>0</v>
      </c>
      <c r="D27" s="103">
        <v>42650195</v>
      </c>
      <c r="E27" s="104">
        <v>10948828</v>
      </c>
      <c r="F27" s="104">
        <v>0</v>
      </c>
      <c r="G27" s="104">
        <v>555</v>
      </c>
      <c r="H27" s="104">
        <v>31452</v>
      </c>
      <c r="I27" s="104">
        <v>32007</v>
      </c>
      <c r="J27" s="104">
        <v>28319</v>
      </c>
      <c r="K27" s="104">
        <v>1171076</v>
      </c>
      <c r="L27" s="104">
        <v>4378264</v>
      </c>
      <c r="M27" s="104">
        <v>5577659</v>
      </c>
      <c r="N27" s="104">
        <v>24395</v>
      </c>
      <c r="O27" s="104">
        <v>271922</v>
      </c>
      <c r="P27" s="104">
        <v>575458</v>
      </c>
      <c r="Q27" s="104">
        <v>871775</v>
      </c>
      <c r="R27" s="104">
        <v>1792</v>
      </c>
      <c r="S27" s="104">
        <v>48473</v>
      </c>
      <c r="T27" s="104">
        <v>822575</v>
      </c>
      <c r="U27" s="104">
        <v>872840</v>
      </c>
      <c r="V27" s="104">
        <v>7354281</v>
      </c>
      <c r="W27" s="104">
        <v>10948828</v>
      </c>
      <c r="X27" s="104">
        <v>-3594547</v>
      </c>
      <c r="Y27" s="105">
        <v>-32.83</v>
      </c>
      <c r="Z27" s="106">
        <v>10948828</v>
      </c>
    </row>
    <row r="28" spans="1:26" ht="12.75">
      <c r="A28" s="107" t="s">
        <v>47</v>
      </c>
      <c r="B28" s="18">
        <v>0</v>
      </c>
      <c r="C28" s="18">
        <v>0</v>
      </c>
      <c r="D28" s="58">
        <v>6427500</v>
      </c>
      <c r="E28" s="59">
        <v>1241743</v>
      </c>
      <c r="F28" s="59">
        <v>0</v>
      </c>
      <c r="G28" s="59">
        <v>555</v>
      </c>
      <c r="H28" s="59">
        <v>4416</v>
      </c>
      <c r="I28" s="59">
        <v>4971</v>
      </c>
      <c r="J28" s="59">
        <v>28319</v>
      </c>
      <c r="K28" s="59">
        <v>2792</v>
      </c>
      <c r="L28" s="59">
        <v>-34530</v>
      </c>
      <c r="M28" s="59">
        <v>-3419</v>
      </c>
      <c r="N28" s="59">
        <v>-1553</v>
      </c>
      <c r="O28" s="59">
        <v>18595</v>
      </c>
      <c r="P28" s="59">
        <v>54466</v>
      </c>
      <c r="Q28" s="59">
        <v>71508</v>
      </c>
      <c r="R28" s="59">
        <v>446</v>
      </c>
      <c r="S28" s="59">
        <v>66065</v>
      </c>
      <c r="T28" s="59">
        <v>0</v>
      </c>
      <c r="U28" s="59">
        <v>66511</v>
      </c>
      <c r="V28" s="59">
        <v>139571</v>
      </c>
      <c r="W28" s="59">
        <v>1241743</v>
      </c>
      <c r="X28" s="59">
        <v>-1102172</v>
      </c>
      <c r="Y28" s="60">
        <v>-88.76</v>
      </c>
      <c r="Z28" s="61">
        <v>1241743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14248207</v>
      </c>
      <c r="C31" s="18">
        <v>0</v>
      </c>
      <c r="D31" s="58">
        <v>36222695</v>
      </c>
      <c r="E31" s="59">
        <v>9707085</v>
      </c>
      <c r="F31" s="59">
        <v>0</v>
      </c>
      <c r="G31" s="59">
        <v>0</v>
      </c>
      <c r="H31" s="59">
        <v>27036</v>
      </c>
      <c r="I31" s="59">
        <v>27036</v>
      </c>
      <c r="J31" s="59">
        <v>0</v>
      </c>
      <c r="K31" s="59">
        <v>1168284</v>
      </c>
      <c r="L31" s="59">
        <v>4412794</v>
      </c>
      <c r="M31" s="59">
        <v>5581078</v>
      </c>
      <c r="N31" s="59">
        <v>25948</v>
      </c>
      <c r="O31" s="59">
        <v>253327</v>
      </c>
      <c r="P31" s="59">
        <v>520992</v>
      </c>
      <c r="Q31" s="59">
        <v>800267</v>
      </c>
      <c r="R31" s="59">
        <v>1346</v>
      </c>
      <c r="S31" s="59">
        <v>-17592</v>
      </c>
      <c r="T31" s="59">
        <v>822575</v>
      </c>
      <c r="U31" s="59">
        <v>806329</v>
      </c>
      <c r="V31" s="59">
        <v>7214710</v>
      </c>
      <c r="W31" s="59">
        <v>9707085</v>
      </c>
      <c r="X31" s="59">
        <v>-2492375</v>
      </c>
      <c r="Y31" s="60">
        <v>-25.68</v>
      </c>
      <c r="Z31" s="61">
        <v>9707085</v>
      </c>
    </row>
    <row r="32" spans="1:26" ht="12.75">
      <c r="A32" s="68" t="s">
        <v>50</v>
      </c>
      <c r="B32" s="21">
        <f>SUM(B28:B31)</f>
        <v>14248207</v>
      </c>
      <c r="C32" s="21">
        <f>SUM(C28:C31)</f>
        <v>0</v>
      </c>
      <c r="D32" s="103">
        <f aca="true" t="shared" si="5" ref="D32:Z32">SUM(D28:D31)</f>
        <v>42650195</v>
      </c>
      <c r="E32" s="104">
        <f t="shared" si="5"/>
        <v>10948828</v>
      </c>
      <c r="F32" s="104">
        <f t="shared" si="5"/>
        <v>0</v>
      </c>
      <c r="G32" s="104">
        <f t="shared" si="5"/>
        <v>555</v>
      </c>
      <c r="H32" s="104">
        <f t="shared" si="5"/>
        <v>31452</v>
      </c>
      <c r="I32" s="104">
        <f t="shared" si="5"/>
        <v>32007</v>
      </c>
      <c r="J32" s="104">
        <f t="shared" si="5"/>
        <v>28319</v>
      </c>
      <c r="K32" s="104">
        <f t="shared" si="5"/>
        <v>1171076</v>
      </c>
      <c r="L32" s="104">
        <f t="shared" si="5"/>
        <v>4378264</v>
      </c>
      <c r="M32" s="104">
        <f t="shared" si="5"/>
        <v>5577659</v>
      </c>
      <c r="N32" s="104">
        <f t="shared" si="5"/>
        <v>24395</v>
      </c>
      <c r="O32" s="104">
        <f t="shared" si="5"/>
        <v>271922</v>
      </c>
      <c r="P32" s="104">
        <f t="shared" si="5"/>
        <v>575458</v>
      </c>
      <c r="Q32" s="104">
        <f t="shared" si="5"/>
        <v>871775</v>
      </c>
      <c r="R32" s="104">
        <f t="shared" si="5"/>
        <v>1792</v>
      </c>
      <c r="S32" s="104">
        <f t="shared" si="5"/>
        <v>48473</v>
      </c>
      <c r="T32" s="104">
        <f t="shared" si="5"/>
        <v>822575</v>
      </c>
      <c r="U32" s="104">
        <f t="shared" si="5"/>
        <v>872840</v>
      </c>
      <c r="V32" s="104">
        <f t="shared" si="5"/>
        <v>7354281</v>
      </c>
      <c r="W32" s="104">
        <f t="shared" si="5"/>
        <v>10948828</v>
      </c>
      <c r="X32" s="104">
        <f t="shared" si="5"/>
        <v>-3594547</v>
      </c>
      <c r="Y32" s="105">
        <f>+IF(W32&lt;&gt;0,(X32/W32)*100,0)</f>
        <v>-32.83042714708825</v>
      </c>
      <c r="Z32" s="106">
        <f t="shared" si="5"/>
        <v>10948828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40773191</v>
      </c>
      <c r="C35" s="18">
        <v>0</v>
      </c>
      <c r="D35" s="58">
        <v>619181232</v>
      </c>
      <c r="E35" s="59">
        <v>717075323</v>
      </c>
      <c r="F35" s="59">
        <v>80103582</v>
      </c>
      <c r="G35" s="59">
        <v>-17441518</v>
      </c>
      <c r="H35" s="59">
        <v>-9986904</v>
      </c>
      <c r="I35" s="59">
        <v>52675160</v>
      </c>
      <c r="J35" s="59">
        <v>-16714390</v>
      </c>
      <c r="K35" s="59">
        <v>-23125048</v>
      </c>
      <c r="L35" s="59">
        <v>50803709</v>
      </c>
      <c r="M35" s="59">
        <v>10964271</v>
      </c>
      <c r="N35" s="59">
        <v>-27845684</v>
      </c>
      <c r="O35" s="59">
        <v>685178562</v>
      </c>
      <c r="P35" s="59">
        <v>42823618</v>
      </c>
      <c r="Q35" s="59">
        <v>700156496</v>
      </c>
      <c r="R35" s="59">
        <v>369556</v>
      </c>
      <c r="S35" s="59">
        <v>-9737314</v>
      </c>
      <c r="T35" s="59">
        <v>-25419870</v>
      </c>
      <c r="U35" s="59">
        <v>-34787628</v>
      </c>
      <c r="V35" s="59">
        <v>729008299</v>
      </c>
      <c r="W35" s="59">
        <v>27923896</v>
      </c>
      <c r="X35" s="59">
        <v>701084403</v>
      </c>
      <c r="Y35" s="60">
        <v>2510.7</v>
      </c>
      <c r="Z35" s="61">
        <v>717075323</v>
      </c>
    </row>
    <row r="36" spans="1:26" ht="12.75">
      <c r="A36" s="57" t="s">
        <v>53</v>
      </c>
      <c r="B36" s="18">
        <v>-3827306</v>
      </c>
      <c r="C36" s="18">
        <v>0</v>
      </c>
      <c r="D36" s="58">
        <v>206350258</v>
      </c>
      <c r="E36" s="59">
        <v>163610782</v>
      </c>
      <c r="F36" s="59">
        <v>0</v>
      </c>
      <c r="G36" s="59">
        <v>555</v>
      </c>
      <c r="H36" s="59">
        <v>31452</v>
      </c>
      <c r="I36" s="59">
        <v>32007</v>
      </c>
      <c r="J36" s="59">
        <v>28319</v>
      </c>
      <c r="K36" s="59">
        <v>1171076</v>
      </c>
      <c r="L36" s="59">
        <v>-255663</v>
      </c>
      <c r="M36" s="59">
        <v>943732</v>
      </c>
      <c r="N36" s="59">
        <v>-873248</v>
      </c>
      <c r="O36" s="59">
        <v>169076058</v>
      </c>
      <c r="P36" s="59">
        <v>-264539</v>
      </c>
      <c r="Q36" s="59">
        <v>167938271</v>
      </c>
      <c r="R36" s="59">
        <v>-904282</v>
      </c>
      <c r="S36" s="59">
        <v>-1692648</v>
      </c>
      <c r="T36" s="59">
        <v>762290</v>
      </c>
      <c r="U36" s="59">
        <v>-1834640</v>
      </c>
      <c r="V36" s="59">
        <v>167079370</v>
      </c>
      <c r="W36" s="59">
        <v>-6287670</v>
      </c>
      <c r="X36" s="59">
        <v>173367040</v>
      </c>
      <c r="Y36" s="60">
        <v>-2757.25</v>
      </c>
      <c r="Z36" s="61">
        <v>163610782</v>
      </c>
    </row>
    <row r="37" spans="1:26" ht="12.75">
      <c r="A37" s="57" t="s">
        <v>54</v>
      </c>
      <c r="B37" s="18">
        <v>-3802795</v>
      </c>
      <c r="C37" s="18">
        <v>0</v>
      </c>
      <c r="D37" s="58">
        <v>43868617</v>
      </c>
      <c r="E37" s="59">
        <v>58199372</v>
      </c>
      <c r="F37" s="59">
        <v>-3307367</v>
      </c>
      <c r="G37" s="59">
        <v>-408414</v>
      </c>
      <c r="H37" s="59">
        <v>-889516</v>
      </c>
      <c r="I37" s="59">
        <v>-4605297</v>
      </c>
      <c r="J37" s="59">
        <v>-2147538</v>
      </c>
      <c r="K37" s="59">
        <v>1193111</v>
      </c>
      <c r="L37" s="59">
        <v>8056308</v>
      </c>
      <c r="M37" s="59">
        <v>7101881</v>
      </c>
      <c r="N37" s="59">
        <v>-9278170</v>
      </c>
      <c r="O37" s="59">
        <v>39265579</v>
      </c>
      <c r="P37" s="59">
        <v>813211</v>
      </c>
      <c r="Q37" s="59">
        <v>30800620</v>
      </c>
      <c r="R37" s="59">
        <v>-429126</v>
      </c>
      <c r="S37" s="59">
        <v>2944350</v>
      </c>
      <c r="T37" s="59">
        <v>-1341863</v>
      </c>
      <c r="U37" s="59">
        <v>1173361</v>
      </c>
      <c r="V37" s="59">
        <v>34470565</v>
      </c>
      <c r="W37" s="59">
        <v>18133560</v>
      </c>
      <c r="X37" s="59">
        <v>16337005</v>
      </c>
      <c r="Y37" s="60">
        <v>90.09</v>
      </c>
      <c r="Z37" s="61">
        <v>58199372</v>
      </c>
    </row>
    <row r="38" spans="1:26" ht="12.75">
      <c r="A38" s="57" t="s">
        <v>55</v>
      </c>
      <c r="B38" s="18">
        <v>-12186108</v>
      </c>
      <c r="C38" s="18">
        <v>0</v>
      </c>
      <c r="D38" s="58">
        <v>155964567</v>
      </c>
      <c r="E38" s="59">
        <v>140033459</v>
      </c>
      <c r="F38" s="59">
        <v>-4600</v>
      </c>
      <c r="G38" s="59">
        <v>4600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143778459</v>
      </c>
      <c r="P38" s="59">
        <v>0</v>
      </c>
      <c r="Q38" s="59">
        <v>143778459</v>
      </c>
      <c r="R38" s="59">
        <v>0</v>
      </c>
      <c r="S38" s="59">
        <v>0</v>
      </c>
      <c r="T38" s="59">
        <v>0</v>
      </c>
      <c r="U38" s="59">
        <v>0</v>
      </c>
      <c r="V38" s="59">
        <v>143778459</v>
      </c>
      <c r="W38" s="59">
        <v>-3745000</v>
      </c>
      <c r="X38" s="59">
        <v>147523459</v>
      </c>
      <c r="Y38" s="60">
        <v>-3939.21</v>
      </c>
      <c r="Z38" s="61">
        <v>140033459</v>
      </c>
    </row>
    <row r="39" spans="1:26" ht="12.75">
      <c r="A39" s="57" t="s">
        <v>56</v>
      </c>
      <c r="B39" s="18">
        <v>2058972</v>
      </c>
      <c r="C39" s="18">
        <v>0</v>
      </c>
      <c r="D39" s="58">
        <v>622270821</v>
      </c>
      <c r="E39" s="59">
        <v>682453273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675205607</v>
      </c>
      <c r="P39" s="59">
        <v>0</v>
      </c>
      <c r="Q39" s="59">
        <v>675205607</v>
      </c>
      <c r="R39" s="59">
        <v>0</v>
      </c>
      <c r="S39" s="59">
        <v>0</v>
      </c>
      <c r="T39" s="59">
        <v>0</v>
      </c>
      <c r="U39" s="59">
        <v>0</v>
      </c>
      <c r="V39" s="59">
        <v>675205607</v>
      </c>
      <c r="W39" s="59">
        <v>7247665</v>
      </c>
      <c r="X39" s="59">
        <v>667957942</v>
      </c>
      <c r="Y39" s="60">
        <v>9216.18</v>
      </c>
      <c r="Z39" s="61">
        <v>682453273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-347713661</v>
      </c>
      <c r="C42" s="18">
        <v>0</v>
      </c>
      <c r="D42" s="58">
        <v>14729186</v>
      </c>
      <c r="E42" s="59">
        <v>-19900608</v>
      </c>
      <c r="F42" s="59">
        <v>-22626001</v>
      </c>
      <c r="G42" s="59">
        <v>-23001461</v>
      </c>
      <c r="H42" s="59">
        <v>-24427651</v>
      </c>
      <c r="I42" s="59">
        <v>-70055113</v>
      </c>
      <c r="J42" s="59">
        <v>-28617679</v>
      </c>
      <c r="K42" s="59">
        <v>-34207859</v>
      </c>
      <c r="L42" s="59">
        <v>-32057510</v>
      </c>
      <c r="M42" s="59">
        <v>-94883048</v>
      </c>
      <c r="N42" s="59">
        <v>-29414598</v>
      </c>
      <c r="O42" s="59">
        <v>-32257717</v>
      </c>
      <c r="P42" s="59">
        <v>-41177989</v>
      </c>
      <c r="Q42" s="59">
        <v>-102850304</v>
      </c>
      <c r="R42" s="59">
        <v>-24757422</v>
      </c>
      <c r="S42" s="59">
        <v>-21125226</v>
      </c>
      <c r="T42" s="59">
        <v>-39593912</v>
      </c>
      <c r="U42" s="59">
        <v>-85476560</v>
      </c>
      <c r="V42" s="59">
        <v>-353265025</v>
      </c>
      <c r="W42" s="59">
        <v>-19900608</v>
      </c>
      <c r="X42" s="59">
        <v>-333364417</v>
      </c>
      <c r="Y42" s="60">
        <v>1675.15</v>
      </c>
      <c r="Z42" s="61">
        <v>-19900608</v>
      </c>
    </row>
    <row r="43" spans="1:26" ht="12.75">
      <c r="A43" s="57" t="s">
        <v>59</v>
      </c>
      <c r="B43" s="18">
        <v>244208</v>
      </c>
      <c r="C43" s="18">
        <v>0</v>
      </c>
      <c r="D43" s="58">
        <v>-42650195</v>
      </c>
      <c r="E43" s="59">
        <v>-10948828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4378269</v>
      </c>
      <c r="O43" s="59">
        <v>24395</v>
      </c>
      <c r="P43" s="59">
        <v>0</v>
      </c>
      <c r="Q43" s="59">
        <v>4402664</v>
      </c>
      <c r="R43" s="59">
        <v>0</v>
      </c>
      <c r="S43" s="59">
        <v>0</v>
      </c>
      <c r="T43" s="59">
        <v>0</v>
      </c>
      <c r="U43" s="59">
        <v>0</v>
      </c>
      <c r="V43" s="59">
        <v>4402664</v>
      </c>
      <c r="W43" s="59">
        <v>-10948828</v>
      </c>
      <c r="X43" s="59">
        <v>15351492</v>
      </c>
      <c r="Y43" s="60">
        <v>-140.21</v>
      </c>
      <c r="Z43" s="61">
        <v>-10948828</v>
      </c>
    </row>
    <row r="44" spans="1:26" ht="12.75">
      <c r="A44" s="57" t="s">
        <v>60</v>
      </c>
      <c r="B44" s="18">
        <v>20000</v>
      </c>
      <c r="C44" s="18">
        <v>0</v>
      </c>
      <c r="D44" s="58">
        <v>-20000</v>
      </c>
      <c r="E44" s="59">
        <v>20000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20000</v>
      </c>
      <c r="P44" s="59">
        <v>-20000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-20000</v>
      </c>
      <c r="X44" s="59">
        <v>20000</v>
      </c>
      <c r="Y44" s="60">
        <v>-100</v>
      </c>
      <c r="Z44" s="61">
        <v>20000</v>
      </c>
    </row>
    <row r="45" spans="1:26" ht="12.75">
      <c r="A45" s="68" t="s">
        <v>61</v>
      </c>
      <c r="B45" s="21">
        <v>-347449453</v>
      </c>
      <c r="C45" s="21">
        <v>0</v>
      </c>
      <c r="D45" s="103">
        <v>588093051</v>
      </c>
      <c r="E45" s="104">
        <v>625460790</v>
      </c>
      <c r="F45" s="104">
        <v>-22626001</v>
      </c>
      <c r="G45" s="104">
        <f>+F45+G42+G43+G44+G83</f>
        <v>-45627462</v>
      </c>
      <c r="H45" s="104">
        <f>+G45+H42+H43+H44+H83</f>
        <v>-70055113</v>
      </c>
      <c r="I45" s="104">
        <f>+H45</f>
        <v>-70055113</v>
      </c>
      <c r="J45" s="104">
        <f>+H45+J42+J43+J44+J83</f>
        <v>-98672792</v>
      </c>
      <c r="K45" s="104">
        <f>+J45+K42+K43+K44+K83</f>
        <v>-132880651</v>
      </c>
      <c r="L45" s="104">
        <f>+K45+L42+L43+L44+L83</f>
        <v>-164938161</v>
      </c>
      <c r="M45" s="104">
        <f>+L45</f>
        <v>-164938161</v>
      </c>
      <c r="N45" s="104">
        <f>+L45+N42+N43+N44+N83</f>
        <v>-189974490</v>
      </c>
      <c r="O45" s="104">
        <f>+N45+O42+O43+O44+O83</f>
        <v>434102414</v>
      </c>
      <c r="P45" s="104">
        <f>+O45+P42+P43+P44+P83</f>
        <v>392904425</v>
      </c>
      <c r="Q45" s="104">
        <f>+P45</f>
        <v>392904425</v>
      </c>
      <c r="R45" s="104">
        <f>+P45+R42+R43+R44+R83</f>
        <v>368147003</v>
      </c>
      <c r="S45" s="104">
        <f>+R45+S42+S43+S44+S83</f>
        <v>347021777</v>
      </c>
      <c r="T45" s="104">
        <f>+S45+T42+T43+T44+T83</f>
        <v>307427865</v>
      </c>
      <c r="U45" s="104">
        <f>+T45</f>
        <v>307427865</v>
      </c>
      <c r="V45" s="104">
        <f>+U45</f>
        <v>307427865</v>
      </c>
      <c r="W45" s="104">
        <f>+W83+W42+W43+W44</f>
        <v>-30869436</v>
      </c>
      <c r="X45" s="104">
        <f>+V45-W45</f>
        <v>338297301</v>
      </c>
      <c r="Y45" s="105">
        <f>+IF(W45&lt;&gt;0,+(X45/W45)*100,0)</f>
        <v>-1095.8972525445556</v>
      </c>
      <c r="Z45" s="106">
        <v>625460790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1850</v>
      </c>
      <c r="M75" s="29">
        <v>1850</v>
      </c>
      <c r="N75" s="29">
        <v>-1850</v>
      </c>
      <c r="O75" s="29">
        <v>0</v>
      </c>
      <c r="P75" s="29">
        <v>0</v>
      </c>
      <c r="Q75" s="29">
        <v>-1850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>
        <v>616034060</v>
      </c>
      <c r="E83" s="20">
        <v>656290226</v>
      </c>
      <c r="F83" s="20"/>
      <c r="G83" s="20"/>
      <c r="H83" s="20"/>
      <c r="I83" s="20"/>
      <c r="J83" s="20"/>
      <c r="K83" s="20"/>
      <c r="L83" s="20"/>
      <c r="M83" s="20"/>
      <c r="N83" s="20"/>
      <c r="O83" s="20">
        <v>656290226</v>
      </c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656290226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101759521</v>
      </c>
      <c r="C5" s="18">
        <v>0</v>
      </c>
      <c r="D5" s="58">
        <v>109650306</v>
      </c>
      <c r="E5" s="59">
        <v>110000306</v>
      </c>
      <c r="F5" s="59">
        <v>41119367</v>
      </c>
      <c r="G5" s="59">
        <v>6319416</v>
      </c>
      <c r="H5" s="59">
        <v>6348217</v>
      </c>
      <c r="I5" s="59">
        <v>53787000</v>
      </c>
      <c r="J5" s="59">
        <v>6109516</v>
      </c>
      <c r="K5" s="59">
        <v>4500582</v>
      </c>
      <c r="L5" s="59">
        <v>6634830</v>
      </c>
      <c r="M5" s="59">
        <v>17244928</v>
      </c>
      <c r="N5" s="59">
        <v>6501115</v>
      </c>
      <c r="O5" s="59">
        <v>6548224</v>
      </c>
      <c r="P5" s="59">
        <v>6502218</v>
      </c>
      <c r="Q5" s="59">
        <v>19551557</v>
      </c>
      <c r="R5" s="59">
        <v>6520379</v>
      </c>
      <c r="S5" s="59">
        <v>6471579</v>
      </c>
      <c r="T5" s="59">
        <v>8324719</v>
      </c>
      <c r="U5" s="59">
        <v>21316677</v>
      </c>
      <c r="V5" s="59">
        <v>111900162</v>
      </c>
      <c r="W5" s="59">
        <v>110000306</v>
      </c>
      <c r="X5" s="59">
        <v>1899856</v>
      </c>
      <c r="Y5" s="60">
        <v>1.73</v>
      </c>
      <c r="Z5" s="61">
        <v>110000306</v>
      </c>
    </row>
    <row r="6" spans="1:26" ht="12.75">
      <c r="A6" s="57" t="s">
        <v>32</v>
      </c>
      <c r="B6" s="18">
        <v>223644673</v>
      </c>
      <c r="C6" s="18">
        <v>0</v>
      </c>
      <c r="D6" s="58">
        <v>235473560</v>
      </c>
      <c r="E6" s="59">
        <v>238697973</v>
      </c>
      <c r="F6" s="59">
        <v>23285755</v>
      </c>
      <c r="G6" s="59">
        <v>23504536</v>
      </c>
      <c r="H6" s="59">
        <v>19905981</v>
      </c>
      <c r="I6" s="59">
        <v>66696272</v>
      </c>
      <c r="J6" s="59">
        <v>20751328</v>
      </c>
      <c r="K6" s="59">
        <v>20311106</v>
      </c>
      <c r="L6" s="59">
        <v>16966946</v>
      </c>
      <c r="M6" s="59">
        <v>58029380</v>
      </c>
      <c r="N6" s="59">
        <v>22864846</v>
      </c>
      <c r="O6" s="59">
        <v>19291701</v>
      </c>
      <c r="P6" s="59">
        <v>20397394</v>
      </c>
      <c r="Q6" s="59">
        <v>62553941</v>
      </c>
      <c r="R6" s="59">
        <v>18105633</v>
      </c>
      <c r="S6" s="59">
        <v>18142058</v>
      </c>
      <c r="T6" s="59">
        <v>14781855</v>
      </c>
      <c r="U6" s="59">
        <v>51029546</v>
      </c>
      <c r="V6" s="59">
        <v>238309139</v>
      </c>
      <c r="W6" s="59">
        <v>238697973</v>
      </c>
      <c r="X6" s="59">
        <v>-388834</v>
      </c>
      <c r="Y6" s="60">
        <v>-0.16</v>
      </c>
      <c r="Z6" s="61">
        <v>238697973</v>
      </c>
    </row>
    <row r="7" spans="1:26" ht="12.75">
      <c r="A7" s="57" t="s">
        <v>33</v>
      </c>
      <c r="B7" s="18">
        <v>10457261</v>
      </c>
      <c r="C7" s="18">
        <v>0</v>
      </c>
      <c r="D7" s="58">
        <v>6528116</v>
      </c>
      <c r="E7" s="59">
        <v>12128116</v>
      </c>
      <c r="F7" s="59">
        <v>384710</v>
      </c>
      <c r="G7" s="59">
        <v>941235</v>
      </c>
      <c r="H7" s="59">
        <v>1098842</v>
      </c>
      <c r="I7" s="59">
        <v>2424787</v>
      </c>
      <c r="J7" s="59">
        <v>772253</v>
      </c>
      <c r="K7" s="59">
        <v>529148</v>
      </c>
      <c r="L7" s="59">
        <v>2395195</v>
      </c>
      <c r="M7" s="59">
        <v>3696596</v>
      </c>
      <c r="N7" s="59">
        <v>799792</v>
      </c>
      <c r="O7" s="59">
        <v>828073</v>
      </c>
      <c r="P7" s="59">
        <v>158339</v>
      </c>
      <c r="Q7" s="59">
        <v>1786204</v>
      </c>
      <c r="R7" s="59">
        <v>1076073</v>
      </c>
      <c r="S7" s="59">
        <v>1089752</v>
      </c>
      <c r="T7" s="59">
        <v>430765</v>
      </c>
      <c r="U7" s="59">
        <v>2596590</v>
      </c>
      <c r="V7" s="59">
        <v>10504177</v>
      </c>
      <c r="W7" s="59">
        <v>12128116</v>
      </c>
      <c r="X7" s="59">
        <v>-1623939</v>
      </c>
      <c r="Y7" s="60">
        <v>-13.39</v>
      </c>
      <c r="Z7" s="61">
        <v>12128116</v>
      </c>
    </row>
    <row r="8" spans="1:26" ht="12.75">
      <c r="A8" s="57" t="s">
        <v>34</v>
      </c>
      <c r="B8" s="18">
        <v>116669579</v>
      </c>
      <c r="C8" s="18">
        <v>0</v>
      </c>
      <c r="D8" s="58">
        <v>138442000</v>
      </c>
      <c r="E8" s="59">
        <v>156701286</v>
      </c>
      <c r="F8" s="59">
        <v>1</v>
      </c>
      <c r="G8" s="59">
        <v>710162</v>
      </c>
      <c r="H8" s="59">
        <v>2244507</v>
      </c>
      <c r="I8" s="59">
        <v>2954670</v>
      </c>
      <c r="J8" s="59">
        <v>3040260</v>
      </c>
      <c r="K8" s="59">
        <v>1797433</v>
      </c>
      <c r="L8" s="59">
        <v>1912443</v>
      </c>
      <c r="M8" s="59">
        <v>6750136</v>
      </c>
      <c r="N8" s="59">
        <v>6579808</v>
      </c>
      <c r="O8" s="59">
        <v>1899909</v>
      </c>
      <c r="P8" s="59">
        <v>1624099</v>
      </c>
      <c r="Q8" s="59">
        <v>10103816</v>
      </c>
      <c r="R8" s="59">
        <v>0</v>
      </c>
      <c r="S8" s="59">
        <v>0</v>
      </c>
      <c r="T8" s="59">
        <v>3842978</v>
      </c>
      <c r="U8" s="59">
        <v>3842978</v>
      </c>
      <c r="V8" s="59">
        <v>23651600</v>
      </c>
      <c r="W8" s="59">
        <v>156701286</v>
      </c>
      <c r="X8" s="59">
        <v>-133049686</v>
      </c>
      <c r="Y8" s="60">
        <v>-84.91</v>
      </c>
      <c r="Z8" s="61">
        <v>156701286</v>
      </c>
    </row>
    <row r="9" spans="1:26" ht="12.75">
      <c r="A9" s="57" t="s">
        <v>35</v>
      </c>
      <c r="B9" s="18">
        <v>72044634</v>
      </c>
      <c r="C9" s="18">
        <v>0</v>
      </c>
      <c r="D9" s="58">
        <v>60966835</v>
      </c>
      <c r="E9" s="59">
        <v>71030765</v>
      </c>
      <c r="F9" s="59">
        <v>1834616</v>
      </c>
      <c r="G9" s="59">
        <v>909155</v>
      </c>
      <c r="H9" s="59">
        <v>43198</v>
      </c>
      <c r="I9" s="59">
        <v>2786969</v>
      </c>
      <c r="J9" s="59">
        <v>1014733</v>
      </c>
      <c r="K9" s="59">
        <v>3434840</v>
      </c>
      <c r="L9" s="59">
        <v>4766025</v>
      </c>
      <c r="M9" s="59">
        <v>9215598</v>
      </c>
      <c r="N9" s="59">
        <v>1271755</v>
      </c>
      <c r="O9" s="59">
        <v>2122083</v>
      </c>
      <c r="P9" s="59">
        <v>1345037</v>
      </c>
      <c r="Q9" s="59">
        <v>4738875</v>
      </c>
      <c r="R9" s="59">
        <v>962041</v>
      </c>
      <c r="S9" s="59">
        <v>-968288</v>
      </c>
      <c r="T9" s="59">
        <v>9876741</v>
      </c>
      <c r="U9" s="59">
        <v>9870494</v>
      </c>
      <c r="V9" s="59">
        <v>26611936</v>
      </c>
      <c r="W9" s="59">
        <v>71030765</v>
      </c>
      <c r="X9" s="59">
        <v>-44418829</v>
      </c>
      <c r="Y9" s="60">
        <v>-62.53</v>
      </c>
      <c r="Z9" s="61">
        <v>71030765</v>
      </c>
    </row>
    <row r="10" spans="1:26" ht="20.25">
      <c r="A10" s="62" t="s">
        <v>112</v>
      </c>
      <c r="B10" s="63">
        <f>SUM(B5:B9)</f>
        <v>524575668</v>
      </c>
      <c r="C10" s="63">
        <f>SUM(C5:C9)</f>
        <v>0</v>
      </c>
      <c r="D10" s="64">
        <f aca="true" t="shared" si="0" ref="D10:Z10">SUM(D5:D9)</f>
        <v>551060817</v>
      </c>
      <c r="E10" s="65">
        <f t="shared" si="0"/>
        <v>588558446</v>
      </c>
      <c r="F10" s="65">
        <f t="shared" si="0"/>
        <v>66624449</v>
      </c>
      <c r="G10" s="65">
        <f t="shared" si="0"/>
        <v>32384504</v>
      </c>
      <c r="H10" s="65">
        <f t="shared" si="0"/>
        <v>29640745</v>
      </c>
      <c r="I10" s="65">
        <f t="shared" si="0"/>
        <v>128649698</v>
      </c>
      <c r="J10" s="65">
        <f t="shared" si="0"/>
        <v>31688090</v>
      </c>
      <c r="K10" s="65">
        <f t="shared" si="0"/>
        <v>30573109</v>
      </c>
      <c r="L10" s="65">
        <f t="shared" si="0"/>
        <v>32675439</v>
      </c>
      <c r="M10" s="65">
        <f t="shared" si="0"/>
        <v>94936638</v>
      </c>
      <c r="N10" s="65">
        <f t="shared" si="0"/>
        <v>38017316</v>
      </c>
      <c r="O10" s="65">
        <f t="shared" si="0"/>
        <v>30689990</v>
      </c>
      <c r="P10" s="65">
        <f t="shared" si="0"/>
        <v>30027087</v>
      </c>
      <c r="Q10" s="65">
        <f t="shared" si="0"/>
        <v>98734393</v>
      </c>
      <c r="R10" s="65">
        <f t="shared" si="0"/>
        <v>26664126</v>
      </c>
      <c r="S10" s="65">
        <f t="shared" si="0"/>
        <v>24735101</v>
      </c>
      <c r="T10" s="65">
        <f t="shared" si="0"/>
        <v>37257058</v>
      </c>
      <c r="U10" s="65">
        <f t="shared" si="0"/>
        <v>88656285</v>
      </c>
      <c r="V10" s="65">
        <f t="shared" si="0"/>
        <v>410977014</v>
      </c>
      <c r="W10" s="65">
        <f t="shared" si="0"/>
        <v>588558446</v>
      </c>
      <c r="X10" s="65">
        <f t="shared" si="0"/>
        <v>-177581432</v>
      </c>
      <c r="Y10" s="66">
        <f>+IF(W10&lt;&gt;0,(X10/W10)*100,0)</f>
        <v>-30.172268057130218</v>
      </c>
      <c r="Z10" s="67">
        <f t="shared" si="0"/>
        <v>588558446</v>
      </c>
    </row>
    <row r="11" spans="1:26" ht="12.75">
      <c r="A11" s="57" t="s">
        <v>36</v>
      </c>
      <c r="B11" s="18">
        <v>186567471</v>
      </c>
      <c r="C11" s="18">
        <v>0</v>
      </c>
      <c r="D11" s="58">
        <v>230510086</v>
      </c>
      <c r="E11" s="59">
        <v>229935086</v>
      </c>
      <c r="F11" s="59">
        <v>16592541</v>
      </c>
      <c r="G11" s="59">
        <v>16781525</v>
      </c>
      <c r="H11" s="59">
        <v>16658361</v>
      </c>
      <c r="I11" s="59">
        <v>50032427</v>
      </c>
      <c r="J11" s="59">
        <v>16271707</v>
      </c>
      <c r="K11" s="59">
        <v>17615852</v>
      </c>
      <c r="L11" s="59">
        <v>16752956</v>
      </c>
      <c r="M11" s="59">
        <v>50640515</v>
      </c>
      <c r="N11" s="59">
        <v>16546156</v>
      </c>
      <c r="O11" s="59">
        <v>16337916</v>
      </c>
      <c r="P11" s="59">
        <v>16107326</v>
      </c>
      <c r="Q11" s="59">
        <v>48991398</v>
      </c>
      <c r="R11" s="59">
        <v>16484223</v>
      </c>
      <c r="S11" s="59">
        <v>16646758</v>
      </c>
      <c r="T11" s="59">
        <v>16941090</v>
      </c>
      <c r="U11" s="59">
        <v>50072071</v>
      </c>
      <c r="V11" s="59">
        <v>199736411</v>
      </c>
      <c r="W11" s="59">
        <v>229935086</v>
      </c>
      <c r="X11" s="59">
        <v>-30198675</v>
      </c>
      <c r="Y11" s="60">
        <v>-13.13</v>
      </c>
      <c r="Z11" s="61">
        <v>229935086</v>
      </c>
    </row>
    <row r="12" spans="1:26" ht="12.75">
      <c r="A12" s="57" t="s">
        <v>37</v>
      </c>
      <c r="B12" s="18">
        <v>11688907</v>
      </c>
      <c r="C12" s="18">
        <v>0</v>
      </c>
      <c r="D12" s="58">
        <v>12615391</v>
      </c>
      <c r="E12" s="59">
        <v>12840391</v>
      </c>
      <c r="F12" s="59">
        <v>1012756</v>
      </c>
      <c r="G12" s="59">
        <v>978614</v>
      </c>
      <c r="H12" s="59">
        <v>978620</v>
      </c>
      <c r="I12" s="59">
        <v>2969990</v>
      </c>
      <c r="J12" s="59">
        <v>978610</v>
      </c>
      <c r="K12" s="59">
        <v>978611</v>
      </c>
      <c r="L12" s="59">
        <v>966791</v>
      </c>
      <c r="M12" s="59">
        <v>2924012</v>
      </c>
      <c r="N12" s="59">
        <v>971193</v>
      </c>
      <c r="O12" s="59">
        <v>978185</v>
      </c>
      <c r="P12" s="59">
        <v>978191</v>
      </c>
      <c r="Q12" s="59">
        <v>2927569</v>
      </c>
      <c r="R12" s="59">
        <v>978192</v>
      </c>
      <c r="S12" s="59">
        <v>1364709</v>
      </c>
      <c r="T12" s="59">
        <v>1029201</v>
      </c>
      <c r="U12" s="59">
        <v>3372102</v>
      </c>
      <c r="V12" s="59">
        <v>12193673</v>
      </c>
      <c r="W12" s="59">
        <v>12840391</v>
      </c>
      <c r="X12" s="59">
        <v>-646718</v>
      </c>
      <c r="Y12" s="60">
        <v>-5.04</v>
      </c>
      <c r="Z12" s="61">
        <v>12840391</v>
      </c>
    </row>
    <row r="13" spans="1:26" ht="12.75">
      <c r="A13" s="57" t="s">
        <v>113</v>
      </c>
      <c r="B13" s="18">
        <v>16624003</v>
      </c>
      <c r="C13" s="18">
        <v>0</v>
      </c>
      <c r="D13" s="58">
        <v>29065934</v>
      </c>
      <c r="E13" s="59">
        <v>29065934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3249816</v>
      </c>
      <c r="P13" s="59">
        <v>9827930</v>
      </c>
      <c r="Q13" s="59">
        <v>13077746</v>
      </c>
      <c r="R13" s="59">
        <v>0</v>
      </c>
      <c r="S13" s="59">
        <v>4930956</v>
      </c>
      <c r="T13" s="59">
        <v>1647895</v>
      </c>
      <c r="U13" s="59">
        <v>6578851</v>
      </c>
      <c r="V13" s="59">
        <v>19656597</v>
      </c>
      <c r="W13" s="59">
        <v>29065934</v>
      </c>
      <c r="X13" s="59">
        <v>-9409337</v>
      </c>
      <c r="Y13" s="60">
        <v>-32.37</v>
      </c>
      <c r="Z13" s="61">
        <v>29065934</v>
      </c>
    </row>
    <row r="14" spans="1:26" ht="12.75">
      <c r="A14" s="57" t="s">
        <v>38</v>
      </c>
      <c r="B14" s="18">
        <v>13845546</v>
      </c>
      <c r="C14" s="18">
        <v>0</v>
      </c>
      <c r="D14" s="58">
        <v>14595741</v>
      </c>
      <c r="E14" s="59">
        <v>14595741</v>
      </c>
      <c r="F14" s="59">
        <v>40418</v>
      </c>
      <c r="G14" s="59">
        <v>0</v>
      </c>
      <c r="H14" s="59">
        <v>1840463</v>
      </c>
      <c r="I14" s="59">
        <v>1880881</v>
      </c>
      <c r="J14" s="59">
        <v>0</v>
      </c>
      <c r="K14" s="59">
        <v>0</v>
      </c>
      <c r="L14" s="59">
        <v>2261719</v>
      </c>
      <c r="M14" s="59">
        <v>2261719</v>
      </c>
      <c r="N14" s="59">
        <v>28147</v>
      </c>
      <c r="O14" s="59">
        <v>0</v>
      </c>
      <c r="P14" s="59">
        <v>1789995</v>
      </c>
      <c r="Q14" s="59">
        <v>1818142</v>
      </c>
      <c r="R14" s="59">
        <v>0</v>
      </c>
      <c r="S14" s="59">
        <v>0</v>
      </c>
      <c r="T14" s="59">
        <v>3037690</v>
      </c>
      <c r="U14" s="59">
        <v>3037690</v>
      </c>
      <c r="V14" s="59">
        <v>8998432</v>
      </c>
      <c r="W14" s="59">
        <v>14595741</v>
      </c>
      <c r="X14" s="59">
        <v>-5597309</v>
      </c>
      <c r="Y14" s="60">
        <v>-38.35</v>
      </c>
      <c r="Z14" s="61">
        <v>14595741</v>
      </c>
    </row>
    <row r="15" spans="1:26" ht="12.75">
      <c r="A15" s="57" t="s">
        <v>39</v>
      </c>
      <c r="B15" s="18">
        <v>105240868</v>
      </c>
      <c r="C15" s="18">
        <v>0</v>
      </c>
      <c r="D15" s="58">
        <v>138283725</v>
      </c>
      <c r="E15" s="59">
        <v>142212601</v>
      </c>
      <c r="F15" s="59">
        <v>2728</v>
      </c>
      <c r="G15" s="59">
        <v>12654917</v>
      </c>
      <c r="H15" s="59">
        <v>11413556</v>
      </c>
      <c r="I15" s="59">
        <v>24071201</v>
      </c>
      <c r="J15" s="59">
        <v>9197334</v>
      </c>
      <c r="K15" s="59">
        <v>8341994</v>
      </c>
      <c r="L15" s="59">
        <v>12798314</v>
      </c>
      <c r="M15" s="59">
        <v>30337642</v>
      </c>
      <c r="N15" s="59">
        <v>8203202</v>
      </c>
      <c r="O15" s="59">
        <v>8591848</v>
      </c>
      <c r="P15" s="59">
        <v>7412878</v>
      </c>
      <c r="Q15" s="59">
        <v>24207928</v>
      </c>
      <c r="R15" s="59">
        <v>7679787</v>
      </c>
      <c r="S15" s="59">
        <v>6272502</v>
      </c>
      <c r="T15" s="59">
        <v>9188316</v>
      </c>
      <c r="U15" s="59">
        <v>23140605</v>
      </c>
      <c r="V15" s="59">
        <v>101757376</v>
      </c>
      <c r="W15" s="59">
        <v>142212601</v>
      </c>
      <c r="X15" s="59">
        <v>-40455225</v>
      </c>
      <c r="Y15" s="60">
        <v>-28.45</v>
      </c>
      <c r="Z15" s="61">
        <v>142212601</v>
      </c>
    </row>
    <row r="16" spans="1:26" ht="12.75">
      <c r="A16" s="57" t="s">
        <v>34</v>
      </c>
      <c r="B16" s="18">
        <v>132245</v>
      </c>
      <c r="C16" s="18">
        <v>0</v>
      </c>
      <c r="D16" s="58">
        <v>186000</v>
      </c>
      <c r="E16" s="59">
        <v>1302941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49000</v>
      </c>
      <c r="L16" s="59">
        <v>23000</v>
      </c>
      <c r="M16" s="59">
        <v>72000</v>
      </c>
      <c r="N16" s="59">
        <v>1500</v>
      </c>
      <c r="O16" s="59">
        <v>500</v>
      </c>
      <c r="P16" s="59">
        <v>0</v>
      </c>
      <c r="Q16" s="59">
        <v>2000</v>
      </c>
      <c r="R16" s="59">
        <v>0</v>
      </c>
      <c r="S16" s="59">
        <v>0</v>
      </c>
      <c r="T16" s="59">
        <v>920000</v>
      </c>
      <c r="U16" s="59">
        <v>920000</v>
      </c>
      <c r="V16" s="59">
        <v>994000</v>
      </c>
      <c r="W16" s="59">
        <v>1302941</v>
      </c>
      <c r="X16" s="59">
        <v>-308941</v>
      </c>
      <c r="Y16" s="60">
        <v>-23.71</v>
      </c>
      <c r="Z16" s="61">
        <v>1302941</v>
      </c>
    </row>
    <row r="17" spans="1:26" ht="12.75">
      <c r="A17" s="57" t="s">
        <v>40</v>
      </c>
      <c r="B17" s="18">
        <v>150387225</v>
      </c>
      <c r="C17" s="18">
        <v>0</v>
      </c>
      <c r="D17" s="58">
        <v>149327748</v>
      </c>
      <c r="E17" s="59">
        <v>182935838</v>
      </c>
      <c r="F17" s="59">
        <v>5475655</v>
      </c>
      <c r="G17" s="59">
        <v>10378229</v>
      </c>
      <c r="H17" s="59">
        <v>11191566</v>
      </c>
      <c r="I17" s="59">
        <v>27045450</v>
      </c>
      <c r="J17" s="59">
        <v>11035120</v>
      </c>
      <c r="K17" s="59">
        <v>11806850</v>
      </c>
      <c r="L17" s="59">
        <v>11516991</v>
      </c>
      <c r="M17" s="59">
        <v>34358961</v>
      </c>
      <c r="N17" s="59">
        <v>9195432</v>
      </c>
      <c r="O17" s="59">
        <v>9042034</v>
      </c>
      <c r="P17" s="59">
        <v>14267712</v>
      </c>
      <c r="Q17" s="59">
        <v>32505178</v>
      </c>
      <c r="R17" s="59">
        <v>7754479</v>
      </c>
      <c r="S17" s="59">
        <v>8023469</v>
      </c>
      <c r="T17" s="59">
        <v>37379415</v>
      </c>
      <c r="U17" s="59">
        <v>53157363</v>
      </c>
      <c r="V17" s="59">
        <v>147066952</v>
      </c>
      <c r="W17" s="59">
        <v>182935838</v>
      </c>
      <c r="X17" s="59">
        <v>-35868886</v>
      </c>
      <c r="Y17" s="60">
        <v>-19.61</v>
      </c>
      <c r="Z17" s="61">
        <v>182935838</v>
      </c>
    </row>
    <row r="18" spans="1:26" ht="12.75">
      <c r="A18" s="68" t="s">
        <v>41</v>
      </c>
      <c r="B18" s="69">
        <f>SUM(B11:B17)</f>
        <v>484486265</v>
      </c>
      <c r="C18" s="69">
        <f>SUM(C11:C17)</f>
        <v>0</v>
      </c>
      <c r="D18" s="70">
        <f aca="true" t="shared" si="1" ref="D18:Z18">SUM(D11:D17)</f>
        <v>574584625</v>
      </c>
      <c r="E18" s="71">
        <f t="shared" si="1"/>
        <v>612888532</v>
      </c>
      <c r="F18" s="71">
        <f t="shared" si="1"/>
        <v>23124098</v>
      </c>
      <c r="G18" s="71">
        <f t="shared" si="1"/>
        <v>40793285</v>
      </c>
      <c r="H18" s="71">
        <f t="shared" si="1"/>
        <v>42082566</v>
      </c>
      <c r="I18" s="71">
        <f t="shared" si="1"/>
        <v>105999949</v>
      </c>
      <c r="J18" s="71">
        <f t="shared" si="1"/>
        <v>37482771</v>
      </c>
      <c r="K18" s="71">
        <f t="shared" si="1"/>
        <v>38792307</v>
      </c>
      <c r="L18" s="71">
        <f t="shared" si="1"/>
        <v>44319771</v>
      </c>
      <c r="M18" s="71">
        <f t="shared" si="1"/>
        <v>120594849</v>
      </c>
      <c r="N18" s="71">
        <f t="shared" si="1"/>
        <v>34945630</v>
      </c>
      <c r="O18" s="71">
        <f t="shared" si="1"/>
        <v>38200299</v>
      </c>
      <c r="P18" s="71">
        <f t="shared" si="1"/>
        <v>50384032</v>
      </c>
      <c r="Q18" s="71">
        <f t="shared" si="1"/>
        <v>123529961</v>
      </c>
      <c r="R18" s="71">
        <f t="shared" si="1"/>
        <v>32896681</v>
      </c>
      <c r="S18" s="71">
        <f t="shared" si="1"/>
        <v>37238394</v>
      </c>
      <c r="T18" s="71">
        <f t="shared" si="1"/>
        <v>70143607</v>
      </c>
      <c r="U18" s="71">
        <f t="shared" si="1"/>
        <v>140278682</v>
      </c>
      <c r="V18" s="71">
        <f t="shared" si="1"/>
        <v>490403441</v>
      </c>
      <c r="W18" s="71">
        <f t="shared" si="1"/>
        <v>612888532</v>
      </c>
      <c r="X18" s="71">
        <f t="shared" si="1"/>
        <v>-122485091</v>
      </c>
      <c r="Y18" s="66">
        <f>+IF(W18&lt;&gt;0,(X18/W18)*100,0)</f>
        <v>-19.98488870403599</v>
      </c>
      <c r="Z18" s="72">
        <f t="shared" si="1"/>
        <v>612888532</v>
      </c>
    </row>
    <row r="19" spans="1:26" ht="12.75">
      <c r="A19" s="68" t="s">
        <v>42</v>
      </c>
      <c r="B19" s="73">
        <f>+B10-B18</f>
        <v>40089403</v>
      </c>
      <c r="C19" s="73">
        <f>+C10-C18</f>
        <v>0</v>
      </c>
      <c r="D19" s="74">
        <f aca="true" t="shared" si="2" ref="D19:Z19">+D10-D18</f>
        <v>-23523808</v>
      </c>
      <c r="E19" s="75">
        <f t="shared" si="2"/>
        <v>-24330086</v>
      </c>
      <c r="F19" s="75">
        <f t="shared" si="2"/>
        <v>43500351</v>
      </c>
      <c r="G19" s="75">
        <f t="shared" si="2"/>
        <v>-8408781</v>
      </c>
      <c r="H19" s="75">
        <f t="shared" si="2"/>
        <v>-12441821</v>
      </c>
      <c r="I19" s="75">
        <f t="shared" si="2"/>
        <v>22649749</v>
      </c>
      <c r="J19" s="75">
        <f t="shared" si="2"/>
        <v>-5794681</v>
      </c>
      <c r="K19" s="75">
        <f t="shared" si="2"/>
        <v>-8219198</v>
      </c>
      <c r="L19" s="75">
        <f t="shared" si="2"/>
        <v>-11644332</v>
      </c>
      <c r="M19" s="75">
        <f t="shared" si="2"/>
        <v>-25658211</v>
      </c>
      <c r="N19" s="75">
        <f t="shared" si="2"/>
        <v>3071686</v>
      </c>
      <c r="O19" s="75">
        <f t="shared" si="2"/>
        <v>-7510309</v>
      </c>
      <c r="P19" s="75">
        <f t="shared" si="2"/>
        <v>-20356945</v>
      </c>
      <c r="Q19" s="75">
        <f t="shared" si="2"/>
        <v>-24795568</v>
      </c>
      <c r="R19" s="75">
        <f t="shared" si="2"/>
        <v>-6232555</v>
      </c>
      <c r="S19" s="75">
        <f t="shared" si="2"/>
        <v>-12503293</v>
      </c>
      <c r="T19" s="75">
        <f t="shared" si="2"/>
        <v>-32886549</v>
      </c>
      <c r="U19" s="75">
        <f t="shared" si="2"/>
        <v>-51622397</v>
      </c>
      <c r="V19" s="75">
        <f t="shared" si="2"/>
        <v>-79426427</v>
      </c>
      <c r="W19" s="75">
        <f>IF(E10=E18,0,W10-W18)</f>
        <v>-24330086</v>
      </c>
      <c r="X19" s="75">
        <f t="shared" si="2"/>
        <v>-55096341</v>
      </c>
      <c r="Y19" s="76">
        <f>+IF(W19&lt;&gt;0,(X19/W19)*100,0)</f>
        <v>226.45353986829312</v>
      </c>
      <c r="Z19" s="77">
        <f t="shared" si="2"/>
        <v>-24330086</v>
      </c>
    </row>
    <row r="20" spans="1:26" ht="20.25">
      <c r="A20" s="78" t="s">
        <v>43</v>
      </c>
      <c r="B20" s="79">
        <v>47543830</v>
      </c>
      <c r="C20" s="79">
        <v>0</v>
      </c>
      <c r="D20" s="80">
        <v>65895000</v>
      </c>
      <c r="E20" s="81">
        <v>74834533</v>
      </c>
      <c r="F20" s="81">
        <v>0</v>
      </c>
      <c r="G20" s="81">
        <v>9108</v>
      </c>
      <c r="H20" s="81">
        <v>3189024</v>
      </c>
      <c r="I20" s="81">
        <v>3198132</v>
      </c>
      <c r="J20" s="81">
        <v>2656067</v>
      </c>
      <c r="K20" s="81">
        <v>5224848</v>
      </c>
      <c r="L20" s="81">
        <v>3198380</v>
      </c>
      <c r="M20" s="81">
        <v>11079295</v>
      </c>
      <c r="N20" s="81">
        <v>6377459</v>
      </c>
      <c r="O20" s="81">
        <v>1061726</v>
      </c>
      <c r="P20" s="81">
        <v>867657</v>
      </c>
      <c r="Q20" s="81">
        <v>8306842</v>
      </c>
      <c r="R20" s="81">
        <v>0</v>
      </c>
      <c r="S20" s="81">
        <v>0</v>
      </c>
      <c r="T20" s="81">
        <v>9684513</v>
      </c>
      <c r="U20" s="81">
        <v>9684513</v>
      </c>
      <c r="V20" s="81">
        <v>32268782</v>
      </c>
      <c r="W20" s="81">
        <v>74834533</v>
      </c>
      <c r="X20" s="81">
        <v>-42565751</v>
      </c>
      <c r="Y20" s="82">
        <v>-56.88</v>
      </c>
      <c r="Z20" s="83">
        <v>74834533</v>
      </c>
    </row>
    <row r="21" spans="1:26" ht="41.25">
      <c r="A21" s="84" t="s">
        <v>114</v>
      </c>
      <c r="B21" s="85">
        <v>1003359</v>
      </c>
      <c r="C21" s="85">
        <v>0</v>
      </c>
      <c r="D21" s="86">
        <v>4883398</v>
      </c>
      <c r="E21" s="87">
        <v>100000</v>
      </c>
      <c r="F21" s="87">
        <v>0</v>
      </c>
      <c r="G21" s="87">
        <v>0</v>
      </c>
      <c r="H21" s="87">
        <v>40924</v>
      </c>
      <c r="I21" s="87">
        <v>40924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80009</v>
      </c>
      <c r="Q21" s="87">
        <v>80009</v>
      </c>
      <c r="R21" s="87">
        <v>0</v>
      </c>
      <c r="S21" s="87">
        <v>0</v>
      </c>
      <c r="T21" s="87">
        <v>323428</v>
      </c>
      <c r="U21" s="87">
        <v>323428</v>
      </c>
      <c r="V21" s="87">
        <v>444361</v>
      </c>
      <c r="W21" s="87">
        <v>100000</v>
      </c>
      <c r="X21" s="87">
        <v>344361</v>
      </c>
      <c r="Y21" s="88">
        <v>344.36</v>
      </c>
      <c r="Z21" s="89">
        <v>100000</v>
      </c>
    </row>
    <row r="22" spans="1:26" ht="12.75">
      <c r="A22" s="90" t="s">
        <v>115</v>
      </c>
      <c r="B22" s="91">
        <f>SUM(B19:B21)</f>
        <v>88636592</v>
      </c>
      <c r="C22" s="91">
        <f>SUM(C19:C21)</f>
        <v>0</v>
      </c>
      <c r="D22" s="92">
        <f aca="true" t="shared" si="3" ref="D22:Z22">SUM(D19:D21)</f>
        <v>47254590</v>
      </c>
      <c r="E22" s="93">
        <f t="shared" si="3"/>
        <v>50604447</v>
      </c>
      <c r="F22" s="93">
        <f t="shared" si="3"/>
        <v>43500351</v>
      </c>
      <c r="G22" s="93">
        <f t="shared" si="3"/>
        <v>-8399673</v>
      </c>
      <c r="H22" s="93">
        <f t="shared" si="3"/>
        <v>-9211873</v>
      </c>
      <c r="I22" s="93">
        <f t="shared" si="3"/>
        <v>25888805</v>
      </c>
      <c r="J22" s="93">
        <f t="shared" si="3"/>
        <v>-3138614</v>
      </c>
      <c r="K22" s="93">
        <f t="shared" si="3"/>
        <v>-2994350</v>
      </c>
      <c r="L22" s="93">
        <f t="shared" si="3"/>
        <v>-8445952</v>
      </c>
      <c r="M22" s="93">
        <f t="shared" si="3"/>
        <v>-14578916</v>
      </c>
      <c r="N22" s="93">
        <f t="shared" si="3"/>
        <v>9449145</v>
      </c>
      <c r="O22" s="93">
        <f t="shared" si="3"/>
        <v>-6448583</v>
      </c>
      <c r="P22" s="93">
        <f t="shared" si="3"/>
        <v>-19409279</v>
      </c>
      <c r="Q22" s="93">
        <f t="shared" si="3"/>
        <v>-16408717</v>
      </c>
      <c r="R22" s="93">
        <f t="shared" si="3"/>
        <v>-6232555</v>
      </c>
      <c r="S22" s="93">
        <f t="shared" si="3"/>
        <v>-12503293</v>
      </c>
      <c r="T22" s="93">
        <f t="shared" si="3"/>
        <v>-22878608</v>
      </c>
      <c r="U22" s="93">
        <f t="shared" si="3"/>
        <v>-41614456</v>
      </c>
      <c r="V22" s="93">
        <f t="shared" si="3"/>
        <v>-46713284</v>
      </c>
      <c r="W22" s="93">
        <f t="shared" si="3"/>
        <v>50604447</v>
      </c>
      <c r="X22" s="93">
        <f t="shared" si="3"/>
        <v>-97317731</v>
      </c>
      <c r="Y22" s="94">
        <f>+IF(W22&lt;&gt;0,(X22/W22)*100,0)</f>
        <v>-192.31063032859544</v>
      </c>
      <c r="Z22" s="95">
        <f t="shared" si="3"/>
        <v>50604447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88636592</v>
      </c>
      <c r="C24" s="73">
        <f>SUM(C22:C23)</f>
        <v>0</v>
      </c>
      <c r="D24" s="74">
        <f aca="true" t="shared" si="4" ref="D24:Z24">SUM(D22:D23)</f>
        <v>47254590</v>
      </c>
      <c r="E24" s="75">
        <f t="shared" si="4"/>
        <v>50604447</v>
      </c>
      <c r="F24" s="75">
        <f t="shared" si="4"/>
        <v>43500351</v>
      </c>
      <c r="G24" s="75">
        <f t="shared" si="4"/>
        <v>-8399673</v>
      </c>
      <c r="H24" s="75">
        <f t="shared" si="4"/>
        <v>-9211873</v>
      </c>
      <c r="I24" s="75">
        <f t="shared" si="4"/>
        <v>25888805</v>
      </c>
      <c r="J24" s="75">
        <f t="shared" si="4"/>
        <v>-3138614</v>
      </c>
      <c r="K24" s="75">
        <f t="shared" si="4"/>
        <v>-2994350</v>
      </c>
      <c r="L24" s="75">
        <f t="shared" si="4"/>
        <v>-8445952</v>
      </c>
      <c r="M24" s="75">
        <f t="shared" si="4"/>
        <v>-14578916</v>
      </c>
      <c r="N24" s="75">
        <f t="shared" si="4"/>
        <v>9449145</v>
      </c>
      <c r="O24" s="75">
        <f t="shared" si="4"/>
        <v>-6448583</v>
      </c>
      <c r="P24" s="75">
        <f t="shared" si="4"/>
        <v>-19409279</v>
      </c>
      <c r="Q24" s="75">
        <f t="shared" si="4"/>
        <v>-16408717</v>
      </c>
      <c r="R24" s="75">
        <f t="shared" si="4"/>
        <v>-6232555</v>
      </c>
      <c r="S24" s="75">
        <f t="shared" si="4"/>
        <v>-12503293</v>
      </c>
      <c r="T24" s="75">
        <f t="shared" si="4"/>
        <v>-22878608</v>
      </c>
      <c r="U24" s="75">
        <f t="shared" si="4"/>
        <v>-41614456</v>
      </c>
      <c r="V24" s="75">
        <f t="shared" si="4"/>
        <v>-46713284</v>
      </c>
      <c r="W24" s="75">
        <f t="shared" si="4"/>
        <v>50604447</v>
      </c>
      <c r="X24" s="75">
        <f t="shared" si="4"/>
        <v>-97317731</v>
      </c>
      <c r="Y24" s="76">
        <f>+IF(W24&lt;&gt;0,(X24/W24)*100,0)</f>
        <v>-192.31063032859544</v>
      </c>
      <c r="Z24" s="77">
        <f t="shared" si="4"/>
        <v>50604447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104792671</v>
      </c>
      <c r="C27" s="21">
        <v>0</v>
      </c>
      <c r="D27" s="103">
        <v>300007540</v>
      </c>
      <c r="E27" s="104">
        <v>274991648</v>
      </c>
      <c r="F27" s="104">
        <v>0</v>
      </c>
      <c r="G27" s="104">
        <v>3937616</v>
      </c>
      <c r="H27" s="104">
        <v>3651249</v>
      </c>
      <c r="I27" s="104">
        <v>7588865</v>
      </c>
      <c r="J27" s="104">
        <v>5662161</v>
      </c>
      <c r="K27" s="104">
        <v>2973077</v>
      </c>
      <c r="L27" s="104">
        <v>8799527</v>
      </c>
      <c r="M27" s="104">
        <v>17434765</v>
      </c>
      <c r="N27" s="104">
        <v>918674</v>
      </c>
      <c r="O27" s="104">
        <v>2226721</v>
      </c>
      <c r="P27" s="104">
        <v>6781710</v>
      </c>
      <c r="Q27" s="104">
        <v>9927105</v>
      </c>
      <c r="R27" s="104">
        <v>1316499</v>
      </c>
      <c r="S27" s="104">
        <v>5300802</v>
      </c>
      <c r="T27" s="104">
        <v>20141802</v>
      </c>
      <c r="U27" s="104">
        <v>26759103</v>
      </c>
      <c r="V27" s="104">
        <v>61709838</v>
      </c>
      <c r="W27" s="104">
        <v>274991648</v>
      </c>
      <c r="X27" s="104">
        <v>-213281810</v>
      </c>
      <c r="Y27" s="105">
        <v>-77.56</v>
      </c>
      <c r="Z27" s="106">
        <v>274991648</v>
      </c>
    </row>
    <row r="28" spans="1:26" ht="12.75">
      <c r="A28" s="107" t="s">
        <v>47</v>
      </c>
      <c r="B28" s="18">
        <v>26792558</v>
      </c>
      <c r="C28" s="18">
        <v>0</v>
      </c>
      <c r="D28" s="58">
        <v>75906407</v>
      </c>
      <c r="E28" s="59">
        <v>0</v>
      </c>
      <c r="F28" s="59">
        <v>0</v>
      </c>
      <c r="G28" s="59">
        <v>3189024</v>
      </c>
      <c r="H28" s="59">
        <v>2676938</v>
      </c>
      <c r="I28" s="59">
        <v>5865962</v>
      </c>
      <c r="J28" s="59">
        <v>5085779</v>
      </c>
      <c r="K28" s="59">
        <v>2346554</v>
      </c>
      <c r="L28" s="59">
        <v>5653707</v>
      </c>
      <c r="M28" s="59">
        <v>13086040</v>
      </c>
      <c r="N28" s="59">
        <v>621613</v>
      </c>
      <c r="O28" s="59">
        <v>380629</v>
      </c>
      <c r="P28" s="59">
        <v>4366492</v>
      </c>
      <c r="Q28" s="59">
        <v>5368734</v>
      </c>
      <c r="R28" s="59">
        <v>0</v>
      </c>
      <c r="S28" s="59">
        <v>3818121</v>
      </c>
      <c r="T28" s="59">
        <v>9872678</v>
      </c>
      <c r="U28" s="59">
        <v>13690799</v>
      </c>
      <c r="V28" s="59">
        <v>38011535</v>
      </c>
      <c r="W28" s="59">
        <v>0</v>
      </c>
      <c r="X28" s="59">
        <v>38011535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21305342</v>
      </c>
      <c r="C30" s="18">
        <v>0</v>
      </c>
      <c r="D30" s="58">
        <v>37660541</v>
      </c>
      <c r="E30" s="59">
        <v>0</v>
      </c>
      <c r="F30" s="59">
        <v>0</v>
      </c>
      <c r="G30" s="59">
        <v>444059</v>
      </c>
      <c r="H30" s="59">
        <v>611125</v>
      </c>
      <c r="I30" s="59">
        <v>1055184</v>
      </c>
      <c r="J30" s="59">
        <v>525468</v>
      </c>
      <c r="K30" s="59">
        <v>445685</v>
      </c>
      <c r="L30" s="59">
        <v>2628669</v>
      </c>
      <c r="M30" s="59">
        <v>3599822</v>
      </c>
      <c r="N30" s="59">
        <v>249841</v>
      </c>
      <c r="O30" s="59">
        <v>1750963</v>
      </c>
      <c r="P30" s="59">
        <v>1760363</v>
      </c>
      <c r="Q30" s="59">
        <v>3761167</v>
      </c>
      <c r="R30" s="59">
        <v>1234910</v>
      </c>
      <c r="S30" s="59">
        <v>1318069</v>
      </c>
      <c r="T30" s="59">
        <v>8698028</v>
      </c>
      <c r="U30" s="59">
        <v>11251007</v>
      </c>
      <c r="V30" s="59">
        <v>19667180</v>
      </c>
      <c r="W30" s="59">
        <v>0</v>
      </c>
      <c r="X30" s="59">
        <v>19667180</v>
      </c>
      <c r="Y30" s="60">
        <v>0</v>
      </c>
      <c r="Z30" s="61">
        <v>0</v>
      </c>
    </row>
    <row r="31" spans="1:26" ht="12.75">
      <c r="A31" s="57" t="s">
        <v>49</v>
      </c>
      <c r="B31" s="18">
        <v>14411376</v>
      </c>
      <c r="C31" s="18">
        <v>0</v>
      </c>
      <c r="D31" s="58">
        <v>22726567</v>
      </c>
      <c r="E31" s="59">
        <v>0</v>
      </c>
      <c r="F31" s="59">
        <v>0</v>
      </c>
      <c r="G31" s="59">
        <v>304533</v>
      </c>
      <c r="H31" s="59">
        <v>363186</v>
      </c>
      <c r="I31" s="59">
        <v>667719</v>
      </c>
      <c r="J31" s="59">
        <v>50914</v>
      </c>
      <c r="K31" s="59">
        <v>180838</v>
      </c>
      <c r="L31" s="59">
        <v>517151</v>
      </c>
      <c r="M31" s="59">
        <v>748903</v>
      </c>
      <c r="N31" s="59">
        <v>47220</v>
      </c>
      <c r="O31" s="59">
        <v>95129</v>
      </c>
      <c r="P31" s="59">
        <v>654855</v>
      </c>
      <c r="Q31" s="59">
        <v>797204</v>
      </c>
      <c r="R31" s="59">
        <v>81589</v>
      </c>
      <c r="S31" s="59">
        <v>164612</v>
      </c>
      <c r="T31" s="59">
        <v>1571096</v>
      </c>
      <c r="U31" s="59">
        <v>1817297</v>
      </c>
      <c r="V31" s="59">
        <v>4031123</v>
      </c>
      <c r="W31" s="59">
        <v>0</v>
      </c>
      <c r="X31" s="59">
        <v>4031123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62509276</v>
      </c>
      <c r="C32" s="21">
        <f>SUM(C28:C31)</f>
        <v>0</v>
      </c>
      <c r="D32" s="103">
        <f aca="true" t="shared" si="5" ref="D32:Z32">SUM(D28:D31)</f>
        <v>136293515</v>
      </c>
      <c r="E32" s="104">
        <f t="shared" si="5"/>
        <v>0</v>
      </c>
      <c r="F32" s="104">
        <f t="shared" si="5"/>
        <v>0</v>
      </c>
      <c r="G32" s="104">
        <f t="shared" si="5"/>
        <v>3937616</v>
      </c>
      <c r="H32" s="104">
        <f t="shared" si="5"/>
        <v>3651249</v>
      </c>
      <c r="I32" s="104">
        <f t="shared" si="5"/>
        <v>7588865</v>
      </c>
      <c r="J32" s="104">
        <f t="shared" si="5"/>
        <v>5662161</v>
      </c>
      <c r="K32" s="104">
        <f t="shared" si="5"/>
        <v>2973077</v>
      </c>
      <c r="L32" s="104">
        <f t="shared" si="5"/>
        <v>8799527</v>
      </c>
      <c r="M32" s="104">
        <f t="shared" si="5"/>
        <v>17434765</v>
      </c>
      <c r="N32" s="104">
        <f t="shared" si="5"/>
        <v>918674</v>
      </c>
      <c r="O32" s="104">
        <f t="shared" si="5"/>
        <v>2226721</v>
      </c>
      <c r="P32" s="104">
        <f t="shared" si="5"/>
        <v>6781710</v>
      </c>
      <c r="Q32" s="104">
        <f t="shared" si="5"/>
        <v>9927105</v>
      </c>
      <c r="R32" s="104">
        <f t="shared" si="5"/>
        <v>1316499</v>
      </c>
      <c r="S32" s="104">
        <f t="shared" si="5"/>
        <v>5300802</v>
      </c>
      <c r="T32" s="104">
        <f t="shared" si="5"/>
        <v>20141802</v>
      </c>
      <c r="U32" s="104">
        <f t="shared" si="5"/>
        <v>26759103</v>
      </c>
      <c r="V32" s="104">
        <f t="shared" si="5"/>
        <v>61709838</v>
      </c>
      <c r="W32" s="104">
        <f t="shared" si="5"/>
        <v>0</v>
      </c>
      <c r="X32" s="104">
        <f t="shared" si="5"/>
        <v>61709838</v>
      </c>
      <c r="Y32" s="105">
        <f>+IF(W32&lt;&gt;0,(X32/W32)*100,0)</f>
        <v>0</v>
      </c>
      <c r="Z32" s="106">
        <f t="shared" si="5"/>
        <v>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222624224</v>
      </c>
      <c r="C35" s="18">
        <v>0</v>
      </c>
      <c r="D35" s="58">
        <v>225023189</v>
      </c>
      <c r="E35" s="59">
        <v>-34158289</v>
      </c>
      <c r="F35" s="59">
        <v>81274892</v>
      </c>
      <c r="G35" s="59">
        <v>-1061841</v>
      </c>
      <c r="H35" s="59">
        <v>-38613388</v>
      </c>
      <c r="I35" s="59">
        <v>41599663</v>
      </c>
      <c r="J35" s="59">
        <v>-26609135</v>
      </c>
      <c r="K35" s="59">
        <v>-12515697</v>
      </c>
      <c r="L35" s="59">
        <v>63135542</v>
      </c>
      <c r="M35" s="59">
        <v>24010710</v>
      </c>
      <c r="N35" s="59">
        <v>18788710</v>
      </c>
      <c r="O35" s="59">
        <v>-16987078</v>
      </c>
      <c r="P35" s="59">
        <v>49994372</v>
      </c>
      <c r="Q35" s="59">
        <v>51796004</v>
      </c>
      <c r="R35" s="59">
        <v>55082312</v>
      </c>
      <c r="S35" s="59">
        <v>-60730941</v>
      </c>
      <c r="T35" s="59">
        <v>-81811644</v>
      </c>
      <c r="U35" s="59">
        <v>-87460273</v>
      </c>
      <c r="V35" s="59">
        <v>29946104</v>
      </c>
      <c r="W35" s="59">
        <v>-34158289</v>
      </c>
      <c r="X35" s="59">
        <v>64104393</v>
      </c>
      <c r="Y35" s="60">
        <v>-187.67</v>
      </c>
      <c r="Z35" s="61">
        <v>-34158289</v>
      </c>
    </row>
    <row r="36" spans="1:26" ht="12.75">
      <c r="A36" s="57" t="s">
        <v>53</v>
      </c>
      <c r="B36" s="18">
        <v>905283118</v>
      </c>
      <c r="C36" s="18">
        <v>0</v>
      </c>
      <c r="D36" s="58">
        <v>1041576640</v>
      </c>
      <c r="E36" s="59">
        <v>997064292</v>
      </c>
      <c r="F36" s="59">
        <v>0</v>
      </c>
      <c r="G36" s="59">
        <v>3937371</v>
      </c>
      <c r="H36" s="59">
        <v>40224887</v>
      </c>
      <c r="I36" s="59">
        <v>44162258</v>
      </c>
      <c r="J36" s="59">
        <v>5662039</v>
      </c>
      <c r="K36" s="59">
        <v>3824902</v>
      </c>
      <c r="L36" s="59">
        <v>-40688614</v>
      </c>
      <c r="M36" s="59">
        <v>-31201673</v>
      </c>
      <c r="N36" s="59">
        <v>918552</v>
      </c>
      <c r="O36" s="59">
        <v>-1023218</v>
      </c>
      <c r="P36" s="59">
        <v>-1927805</v>
      </c>
      <c r="Q36" s="59">
        <v>-2032471</v>
      </c>
      <c r="R36" s="59">
        <v>-48683623</v>
      </c>
      <c r="S36" s="59">
        <v>712392</v>
      </c>
      <c r="T36" s="59">
        <v>18684940</v>
      </c>
      <c r="U36" s="59">
        <v>-29286291</v>
      </c>
      <c r="V36" s="59">
        <v>-18358177</v>
      </c>
      <c r="W36" s="59">
        <v>997064292</v>
      </c>
      <c r="X36" s="59">
        <v>-1015422469</v>
      </c>
      <c r="Y36" s="60">
        <v>-101.84</v>
      </c>
      <c r="Z36" s="61">
        <v>997064292</v>
      </c>
    </row>
    <row r="37" spans="1:26" ht="12.75">
      <c r="A37" s="57" t="s">
        <v>54</v>
      </c>
      <c r="B37" s="18">
        <v>138565385</v>
      </c>
      <c r="C37" s="18">
        <v>0</v>
      </c>
      <c r="D37" s="58">
        <v>138565365</v>
      </c>
      <c r="E37" s="59">
        <v>181282069</v>
      </c>
      <c r="F37" s="59">
        <v>38955479</v>
      </c>
      <c r="G37" s="59">
        <v>11275178</v>
      </c>
      <c r="H37" s="59">
        <v>10759506</v>
      </c>
      <c r="I37" s="59">
        <v>60990163</v>
      </c>
      <c r="J37" s="59">
        <v>-17549792</v>
      </c>
      <c r="K37" s="59">
        <v>-5696457</v>
      </c>
      <c r="L37" s="59">
        <v>34528086</v>
      </c>
      <c r="M37" s="59">
        <v>11281837</v>
      </c>
      <c r="N37" s="59">
        <v>10489381</v>
      </c>
      <c r="O37" s="59">
        <v>-11561741</v>
      </c>
      <c r="P37" s="59">
        <v>68495530</v>
      </c>
      <c r="Q37" s="59">
        <v>67423170</v>
      </c>
      <c r="R37" s="59">
        <v>12631211</v>
      </c>
      <c r="S37" s="59">
        <v>-47515283</v>
      </c>
      <c r="T37" s="59">
        <v>-38048231</v>
      </c>
      <c r="U37" s="59">
        <v>-72932303</v>
      </c>
      <c r="V37" s="59">
        <v>66762867</v>
      </c>
      <c r="W37" s="59">
        <v>181282069</v>
      </c>
      <c r="X37" s="59">
        <v>-114519202</v>
      </c>
      <c r="Y37" s="60">
        <v>-63.17</v>
      </c>
      <c r="Z37" s="61">
        <v>181282069</v>
      </c>
    </row>
    <row r="38" spans="1:26" ht="12.75">
      <c r="A38" s="57" t="s">
        <v>55</v>
      </c>
      <c r="B38" s="18">
        <v>223538933</v>
      </c>
      <c r="C38" s="18">
        <v>0</v>
      </c>
      <c r="D38" s="58">
        <v>223538932</v>
      </c>
      <c r="E38" s="59">
        <v>223538932</v>
      </c>
      <c r="F38" s="59">
        <v>-219025</v>
      </c>
      <c r="G38" s="59">
        <v>0</v>
      </c>
      <c r="H38" s="59">
        <v>-969370</v>
      </c>
      <c r="I38" s="59">
        <v>-1188395</v>
      </c>
      <c r="J38" s="59">
        <v>0</v>
      </c>
      <c r="K38" s="59">
        <v>0</v>
      </c>
      <c r="L38" s="59">
        <v>-3635242</v>
      </c>
      <c r="M38" s="59">
        <v>-3635242</v>
      </c>
      <c r="N38" s="59">
        <v>-231295</v>
      </c>
      <c r="O38" s="59">
        <v>0</v>
      </c>
      <c r="P38" s="59">
        <v>-1019719</v>
      </c>
      <c r="Q38" s="59">
        <v>-1251014</v>
      </c>
      <c r="R38" s="59">
        <v>0</v>
      </c>
      <c r="S38" s="59">
        <v>0</v>
      </c>
      <c r="T38" s="59">
        <v>-1789203</v>
      </c>
      <c r="U38" s="59">
        <v>-1789203</v>
      </c>
      <c r="V38" s="59">
        <v>-7863854</v>
      </c>
      <c r="W38" s="59">
        <v>223538932</v>
      </c>
      <c r="X38" s="59">
        <v>-231402786</v>
      </c>
      <c r="Y38" s="60">
        <v>-103.52</v>
      </c>
      <c r="Z38" s="61">
        <v>223538932</v>
      </c>
    </row>
    <row r="39" spans="1:26" ht="12.75">
      <c r="A39" s="57" t="s">
        <v>56</v>
      </c>
      <c r="B39" s="18">
        <v>677166424</v>
      </c>
      <c r="C39" s="18">
        <v>0</v>
      </c>
      <c r="D39" s="58">
        <v>717528419</v>
      </c>
      <c r="E39" s="59">
        <v>507480555</v>
      </c>
      <c r="F39" s="59">
        <v>71272</v>
      </c>
      <c r="G39" s="59">
        <v>0</v>
      </c>
      <c r="H39" s="59">
        <v>0</v>
      </c>
      <c r="I39" s="59">
        <v>71272</v>
      </c>
      <c r="J39" s="59">
        <v>-258716</v>
      </c>
      <c r="K39" s="59">
        <v>0</v>
      </c>
      <c r="L39" s="59">
        <v>0</v>
      </c>
      <c r="M39" s="59">
        <v>-258716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-410698</v>
      </c>
      <c r="U39" s="59">
        <v>-410698</v>
      </c>
      <c r="V39" s="59">
        <v>-598142</v>
      </c>
      <c r="W39" s="59">
        <v>507480555</v>
      </c>
      <c r="X39" s="59">
        <v>-508078697</v>
      </c>
      <c r="Y39" s="60">
        <v>-100.12</v>
      </c>
      <c r="Z39" s="61">
        <v>507480555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-389962785</v>
      </c>
      <c r="C42" s="18">
        <v>0</v>
      </c>
      <c r="D42" s="58">
        <v>-487729546</v>
      </c>
      <c r="E42" s="59">
        <v>-511155469</v>
      </c>
      <c r="F42" s="59">
        <v>-18308346</v>
      </c>
      <c r="G42" s="59">
        <v>-35977522</v>
      </c>
      <c r="H42" s="59">
        <v>-35195940</v>
      </c>
      <c r="I42" s="59">
        <v>-89481808</v>
      </c>
      <c r="J42" s="59">
        <v>-32676476</v>
      </c>
      <c r="K42" s="59">
        <v>-33976387</v>
      </c>
      <c r="L42" s="59">
        <v>-39503996</v>
      </c>
      <c r="M42" s="59">
        <v>-106156859</v>
      </c>
      <c r="N42" s="59">
        <v>-30088986</v>
      </c>
      <c r="O42" s="59">
        <v>-30158484</v>
      </c>
      <c r="P42" s="59">
        <v>-32764741</v>
      </c>
      <c r="Q42" s="59">
        <v>-93012211</v>
      </c>
      <c r="R42" s="59">
        <v>-27948646</v>
      </c>
      <c r="S42" s="59">
        <v>-32307438</v>
      </c>
      <c r="T42" s="59">
        <v>-42848656</v>
      </c>
      <c r="U42" s="59">
        <v>-103104740</v>
      </c>
      <c r="V42" s="59">
        <v>-391755618</v>
      </c>
      <c r="W42" s="59">
        <v>-511155469</v>
      </c>
      <c r="X42" s="59">
        <v>119399851</v>
      </c>
      <c r="Y42" s="60">
        <v>-23.36</v>
      </c>
      <c r="Z42" s="61">
        <v>-511155469</v>
      </c>
    </row>
    <row r="43" spans="1:26" ht="12.75">
      <c r="A43" s="57" t="s">
        <v>59</v>
      </c>
      <c r="B43" s="18">
        <v>12329108</v>
      </c>
      <c r="C43" s="18">
        <v>0</v>
      </c>
      <c r="D43" s="58">
        <v>1</v>
      </c>
      <c r="E43" s="59">
        <v>0</v>
      </c>
      <c r="F43" s="59">
        <v>0</v>
      </c>
      <c r="G43" s="59">
        <v>245</v>
      </c>
      <c r="H43" s="59">
        <v>-36573883</v>
      </c>
      <c r="I43" s="59">
        <v>-36573638</v>
      </c>
      <c r="J43" s="59">
        <v>36573760</v>
      </c>
      <c r="K43" s="59">
        <v>-122</v>
      </c>
      <c r="L43" s="59">
        <v>50000245</v>
      </c>
      <c r="M43" s="59">
        <v>86573883</v>
      </c>
      <c r="N43" s="59">
        <v>-50000123</v>
      </c>
      <c r="O43" s="59">
        <v>0</v>
      </c>
      <c r="P43" s="59">
        <v>-122</v>
      </c>
      <c r="Q43" s="59">
        <v>-50000245</v>
      </c>
      <c r="R43" s="59">
        <v>50000122</v>
      </c>
      <c r="S43" s="59">
        <v>-50000075</v>
      </c>
      <c r="T43" s="59">
        <v>75</v>
      </c>
      <c r="U43" s="59">
        <v>122</v>
      </c>
      <c r="V43" s="59">
        <v>122</v>
      </c>
      <c r="W43" s="59">
        <v>1</v>
      </c>
      <c r="X43" s="59">
        <v>121</v>
      </c>
      <c r="Y43" s="60">
        <v>12100</v>
      </c>
      <c r="Z43" s="61">
        <v>0</v>
      </c>
    </row>
    <row r="44" spans="1:26" ht="12.75">
      <c r="A44" s="57" t="s">
        <v>60</v>
      </c>
      <c r="B44" s="18">
        <v>43345</v>
      </c>
      <c r="C44" s="18">
        <v>0</v>
      </c>
      <c r="D44" s="58">
        <v>0</v>
      </c>
      <c r="E44" s="59">
        <v>0</v>
      </c>
      <c r="F44" s="59">
        <v>-2641</v>
      </c>
      <c r="G44" s="59">
        <v>8335</v>
      </c>
      <c r="H44" s="59">
        <v>6501</v>
      </c>
      <c r="I44" s="59">
        <v>12195</v>
      </c>
      <c r="J44" s="59">
        <v>-321</v>
      </c>
      <c r="K44" s="59">
        <v>-11530</v>
      </c>
      <c r="L44" s="59">
        <v>-3465</v>
      </c>
      <c r="M44" s="59">
        <v>-15316</v>
      </c>
      <c r="N44" s="59">
        <v>11316</v>
      </c>
      <c r="O44" s="59">
        <v>-10526</v>
      </c>
      <c r="P44" s="59">
        <v>-1170</v>
      </c>
      <c r="Q44" s="59">
        <v>-380</v>
      </c>
      <c r="R44" s="59">
        <v>3501</v>
      </c>
      <c r="S44" s="59">
        <v>-6958</v>
      </c>
      <c r="T44" s="59">
        <v>1132</v>
      </c>
      <c r="U44" s="59">
        <v>-2325</v>
      </c>
      <c r="V44" s="59">
        <v>-5826</v>
      </c>
      <c r="W44" s="59">
        <v>0</v>
      </c>
      <c r="X44" s="59">
        <v>-5826</v>
      </c>
      <c r="Y44" s="60">
        <v>0</v>
      </c>
      <c r="Z44" s="61">
        <v>0</v>
      </c>
    </row>
    <row r="45" spans="1:26" ht="12.75">
      <c r="A45" s="68" t="s">
        <v>61</v>
      </c>
      <c r="B45" s="21">
        <v>-277225185</v>
      </c>
      <c r="C45" s="21">
        <v>0</v>
      </c>
      <c r="D45" s="103">
        <v>-387364399</v>
      </c>
      <c r="E45" s="104">
        <v>-410790323</v>
      </c>
      <c r="F45" s="104">
        <v>-18310987</v>
      </c>
      <c r="G45" s="104">
        <f>+F45+G42+G43+G44+G83</f>
        <v>-54279929</v>
      </c>
      <c r="H45" s="104">
        <f>+G45+H42+H43+H44+H83</f>
        <v>-226043251</v>
      </c>
      <c r="I45" s="104">
        <f>+H45</f>
        <v>-226043251</v>
      </c>
      <c r="J45" s="104">
        <f>+H45+J42+J43+J44+J83</f>
        <v>-222146288</v>
      </c>
      <c r="K45" s="104">
        <f>+J45+K42+K43+K44+K83</f>
        <v>-256134327</v>
      </c>
      <c r="L45" s="104">
        <f>+K45+L42+L43+L44+L83</f>
        <v>-245641543</v>
      </c>
      <c r="M45" s="104">
        <f>+L45</f>
        <v>-245641543</v>
      </c>
      <c r="N45" s="104">
        <f>+L45+N42+N43+N44+N83</f>
        <v>-425719336</v>
      </c>
      <c r="O45" s="104">
        <f>+N45+O42+O43+O44+O83</f>
        <v>-455888346</v>
      </c>
      <c r="P45" s="104">
        <f>+O45+P42+P43+P44+P83</f>
        <v>-488654379</v>
      </c>
      <c r="Q45" s="104">
        <f>+P45</f>
        <v>-488654379</v>
      </c>
      <c r="R45" s="104">
        <f>+P45+R42+R43+R44+R83</f>
        <v>-466599402</v>
      </c>
      <c r="S45" s="104">
        <f>+R45+S42+S43+S44+S83</f>
        <v>-548913873</v>
      </c>
      <c r="T45" s="104">
        <f>+S45+T42+T43+T44+T83</f>
        <v>-591761322</v>
      </c>
      <c r="U45" s="104">
        <f>+T45</f>
        <v>-591761322</v>
      </c>
      <c r="V45" s="104">
        <f>+U45</f>
        <v>-591761322</v>
      </c>
      <c r="W45" s="104">
        <f>+W83+W42+W43+W44</f>
        <v>-410790322</v>
      </c>
      <c r="X45" s="104">
        <f>+V45-W45</f>
        <v>-180971000</v>
      </c>
      <c r="Y45" s="105">
        <f>+IF(W45&lt;&gt;0,+(X45/W45)*100,0)</f>
        <v>44.05434848584383</v>
      </c>
      <c r="Z45" s="106">
        <v>-410790323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101759521</v>
      </c>
      <c r="C68" s="18">
        <v>0</v>
      </c>
      <c r="D68" s="19">
        <v>109650306</v>
      </c>
      <c r="E68" s="20">
        <v>110000306</v>
      </c>
      <c r="F68" s="20">
        <v>41119367</v>
      </c>
      <c r="G68" s="20">
        <v>6319416</v>
      </c>
      <c r="H68" s="20">
        <v>6348217</v>
      </c>
      <c r="I68" s="20">
        <v>53787000</v>
      </c>
      <c r="J68" s="20">
        <v>6109516</v>
      </c>
      <c r="K68" s="20">
        <v>4500582</v>
      </c>
      <c r="L68" s="20">
        <v>6634830</v>
      </c>
      <c r="M68" s="20">
        <v>17244928</v>
      </c>
      <c r="N68" s="20">
        <v>6501115</v>
      </c>
      <c r="O68" s="20">
        <v>6548224</v>
      </c>
      <c r="P68" s="20">
        <v>6502218</v>
      </c>
      <c r="Q68" s="20">
        <v>19551557</v>
      </c>
      <c r="R68" s="20">
        <v>6520379</v>
      </c>
      <c r="S68" s="20">
        <v>6471579</v>
      </c>
      <c r="T68" s="20">
        <v>8324719</v>
      </c>
      <c r="U68" s="20">
        <v>21316677</v>
      </c>
      <c r="V68" s="20">
        <v>111900162</v>
      </c>
      <c r="W68" s="20">
        <v>110000306</v>
      </c>
      <c r="X68" s="20">
        <v>0</v>
      </c>
      <c r="Y68" s="19">
        <v>0</v>
      </c>
      <c r="Z68" s="22">
        <v>110000306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87577446</v>
      </c>
      <c r="C70" s="18">
        <v>0</v>
      </c>
      <c r="D70" s="19">
        <v>100535001</v>
      </c>
      <c r="E70" s="20">
        <v>100548018</v>
      </c>
      <c r="F70" s="20">
        <v>9449824</v>
      </c>
      <c r="G70" s="20">
        <v>9717457</v>
      </c>
      <c r="H70" s="20">
        <v>8045966</v>
      </c>
      <c r="I70" s="20">
        <v>27213247</v>
      </c>
      <c r="J70" s="20">
        <v>8455375</v>
      </c>
      <c r="K70" s="20">
        <v>7884170</v>
      </c>
      <c r="L70" s="20">
        <v>7482989</v>
      </c>
      <c r="M70" s="20">
        <v>23822534</v>
      </c>
      <c r="N70" s="20">
        <v>7858143</v>
      </c>
      <c r="O70" s="20">
        <v>7257468</v>
      </c>
      <c r="P70" s="20">
        <v>7978875</v>
      </c>
      <c r="Q70" s="20">
        <v>23094486</v>
      </c>
      <c r="R70" s="20">
        <v>9414083</v>
      </c>
      <c r="S70" s="20">
        <v>7016014</v>
      </c>
      <c r="T70" s="20">
        <v>6248711</v>
      </c>
      <c r="U70" s="20">
        <v>22678808</v>
      </c>
      <c r="V70" s="20">
        <v>96809075</v>
      </c>
      <c r="W70" s="20">
        <v>100548018</v>
      </c>
      <c r="X70" s="20">
        <v>0</v>
      </c>
      <c r="Y70" s="19">
        <v>0</v>
      </c>
      <c r="Z70" s="22">
        <v>100548018</v>
      </c>
    </row>
    <row r="71" spans="1:26" ht="12.75" hidden="1">
      <c r="A71" s="38" t="s">
        <v>67</v>
      </c>
      <c r="B71" s="18">
        <v>72368259</v>
      </c>
      <c r="C71" s="18">
        <v>0</v>
      </c>
      <c r="D71" s="19">
        <v>64333472</v>
      </c>
      <c r="E71" s="20">
        <v>69357000</v>
      </c>
      <c r="F71" s="20">
        <v>6467244</v>
      </c>
      <c r="G71" s="20">
        <v>8211650</v>
      </c>
      <c r="H71" s="20">
        <v>6479557</v>
      </c>
      <c r="I71" s="20">
        <v>21158451</v>
      </c>
      <c r="J71" s="20">
        <v>6865804</v>
      </c>
      <c r="K71" s="20">
        <v>7023770</v>
      </c>
      <c r="L71" s="20">
        <v>4201423</v>
      </c>
      <c r="M71" s="20">
        <v>18090997</v>
      </c>
      <c r="N71" s="20">
        <v>7846478</v>
      </c>
      <c r="O71" s="20">
        <v>6549257</v>
      </c>
      <c r="P71" s="20">
        <v>7154512</v>
      </c>
      <c r="Q71" s="20">
        <v>21550247</v>
      </c>
      <c r="R71" s="20">
        <v>3366536</v>
      </c>
      <c r="S71" s="20">
        <v>5838533</v>
      </c>
      <c r="T71" s="20">
        <v>3821398</v>
      </c>
      <c r="U71" s="20">
        <v>13026467</v>
      </c>
      <c r="V71" s="20">
        <v>73826162</v>
      </c>
      <c r="W71" s="20">
        <v>69357000</v>
      </c>
      <c r="X71" s="20">
        <v>0</v>
      </c>
      <c r="Y71" s="19">
        <v>0</v>
      </c>
      <c r="Z71" s="22">
        <v>69357000</v>
      </c>
    </row>
    <row r="72" spans="1:26" ht="12.75" hidden="1">
      <c r="A72" s="38" t="s">
        <v>68</v>
      </c>
      <c r="B72" s="18">
        <v>31012199</v>
      </c>
      <c r="C72" s="18">
        <v>0</v>
      </c>
      <c r="D72" s="19">
        <v>34515750</v>
      </c>
      <c r="E72" s="20">
        <v>34181194</v>
      </c>
      <c r="F72" s="20">
        <v>4480669</v>
      </c>
      <c r="G72" s="20">
        <v>2605672</v>
      </c>
      <c r="H72" s="20">
        <v>2494821</v>
      </c>
      <c r="I72" s="20">
        <v>9581162</v>
      </c>
      <c r="J72" s="20">
        <v>2475115</v>
      </c>
      <c r="K72" s="20">
        <v>2452681</v>
      </c>
      <c r="L72" s="20">
        <v>2418331</v>
      </c>
      <c r="M72" s="20">
        <v>7346127</v>
      </c>
      <c r="N72" s="20">
        <v>4265546</v>
      </c>
      <c r="O72" s="20">
        <v>2596181</v>
      </c>
      <c r="P72" s="20">
        <v>2338287</v>
      </c>
      <c r="Q72" s="20">
        <v>9200014</v>
      </c>
      <c r="R72" s="20">
        <v>2449522</v>
      </c>
      <c r="S72" s="20">
        <v>2366063</v>
      </c>
      <c r="T72" s="20">
        <v>1972216</v>
      </c>
      <c r="U72" s="20">
        <v>6787801</v>
      </c>
      <c r="V72" s="20">
        <v>32915104</v>
      </c>
      <c r="W72" s="20">
        <v>34181194</v>
      </c>
      <c r="X72" s="20">
        <v>0</v>
      </c>
      <c r="Y72" s="19">
        <v>0</v>
      </c>
      <c r="Z72" s="22">
        <v>34181194</v>
      </c>
    </row>
    <row r="73" spans="1:26" ht="12.75" hidden="1">
      <c r="A73" s="38" t="s">
        <v>69</v>
      </c>
      <c r="B73" s="18">
        <v>32686769</v>
      </c>
      <c r="C73" s="18">
        <v>0</v>
      </c>
      <c r="D73" s="19">
        <v>36089337</v>
      </c>
      <c r="E73" s="20">
        <v>34611761</v>
      </c>
      <c r="F73" s="20">
        <v>2888018</v>
      </c>
      <c r="G73" s="20">
        <v>2969757</v>
      </c>
      <c r="H73" s="20">
        <v>2885637</v>
      </c>
      <c r="I73" s="20">
        <v>8743412</v>
      </c>
      <c r="J73" s="20">
        <v>2955034</v>
      </c>
      <c r="K73" s="20">
        <v>2950485</v>
      </c>
      <c r="L73" s="20">
        <v>2864203</v>
      </c>
      <c r="M73" s="20">
        <v>8769722</v>
      </c>
      <c r="N73" s="20">
        <v>2894679</v>
      </c>
      <c r="O73" s="20">
        <v>2888795</v>
      </c>
      <c r="P73" s="20">
        <v>2925720</v>
      </c>
      <c r="Q73" s="20">
        <v>8709194</v>
      </c>
      <c r="R73" s="20">
        <v>2875492</v>
      </c>
      <c r="S73" s="20">
        <v>2921448</v>
      </c>
      <c r="T73" s="20">
        <v>2739530</v>
      </c>
      <c r="U73" s="20">
        <v>8536470</v>
      </c>
      <c r="V73" s="20">
        <v>34758798</v>
      </c>
      <c r="W73" s="20">
        <v>34611761</v>
      </c>
      <c r="X73" s="20">
        <v>0</v>
      </c>
      <c r="Y73" s="19">
        <v>0</v>
      </c>
      <c r="Z73" s="22">
        <v>34611761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16472260</v>
      </c>
      <c r="C75" s="27">
        <v>0</v>
      </c>
      <c r="D75" s="28">
        <v>10571885</v>
      </c>
      <c r="E75" s="29">
        <v>20000000</v>
      </c>
      <c r="F75" s="29">
        <v>1459607</v>
      </c>
      <c r="G75" s="29">
        <v>1433394</v>
      </c>
      <c r="H75" s="29">
        <v>1515454</v>
      </c>
      <c r="I75" s="29">
        <v>4408455</v>
      </c>
      <c r="J75" s="29">
        <v>1336548</v>
      </c>
      <c r="K75" s="29">
        <v>1483082</v>
      </c>
      <c r="L75" s="29">
        <v>1576884</v>
      </c>
      <c r="M75" s="29">
        <v>4396514</v>
      </c>
      <c r="N75" s="29">
        <v>1475309</v>
      </c>
      <c r="O75" s="29">
        <v>1528143</v>
      </c>
      <c r="P75" s="29">
        <v>-185184</v>
      </c>
      <c r="Q75" s="29">
        <v>2818268</v>
      </c>
      <c r="R75" s="29">
        <v>-508</v>
      </c>
      <c r="S75" s="29">
        <v>-364</v>
      </c>
      <c r="T75" s="29">
        <v>-13252</v>
      </c>
      <c r="U75" s="29">
        <v>-14124</v>
      </c>
      <c r="V75" s="29">
        <v>11609113</v>
      </c>
      <c r="W75" s="29">
        <v>20000000</v>
      </c>
      <c r="X75" s="29">
        <v>0</v>
      </c>
      <c r="Y75" s="28">
        <v>0</v>
      </c>
      <c r="Z75" s="30">
        <v>20000000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100365147</v>
      </c>
      <c r="C83" s="18"/>
      <c r="D83" s="19">
        <v>100365146</v>
      </c>
      <c r="E83" s="20">
        <v>100365146</v>
      </c>
      <c r="F83" s="20"/>
      <c r="G83" s="20"/>
      <c r="H83" s="20">
        <v>-100000000</v>
      </c>
      <c r="I83" s="20"/>
      <c r="J83" s="20"/>
      <c r="K83" s="20"/>
      <c r="L83" s="20"/>
      <c r="M83" s="20"/>
      <c r="N83" s="20">
        <v>-100000000</v>
      </c>
      <c r="O83" s="20"/>
      <c r="P83" s="20"/>
      <c r="Q83" s="20">
        <v>-100000000</v>
      </c>
      <c r="R83" s="20"/>
      <c r="S83" s="20"/>
      <c r="T83" s="20"/>
      <c r="U83" s="20"/>
      <c r="V83" s="20"/>
      <c r="W83" s="20">
        <v>100365146</v>
      </c>
      <c r="X83" s="20"/>
      <c r="Y83" s="19"/>
      <c r="Z83" s="22">
        <v>100365146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242150000</v>
      </c>
      <c r="E5" s="59">
        <v>242950000</v>
      </c>
      <c r="F5" s="59">
        <v>22369019</v>
      </c>
      <c r="G5" s="59">
        <v>19555783</v>
      </c>
      <c r="H5" s="59">
        <v>19611355</v>
      </c>
      <c r="I5" s="59">
        <v>61536157</v>
      </c>
      <c r="J5" s="59">
        <v>21130813</v>
      </c>
      <c r="K5" s="59">
        <v>19418994</v>
      </c>
      <c r="L5" s="59">
        <v>19969452</v>
      </c>
      <c r="M5" s="59">
        <v>60519259</v>
      </c>
      <c r="N5" s="59">
        <v>19975258</v>
      </c>
      <c r="O5" s="59">
        <v>19966072</v>
      </c>
      <c r="P5" s="59">
        <v>19938693</v>
      </c>
      <c r="Q5" s="59">
        <v>59880023</v>
      </c>
      <c r="R5" s="59">
        <v>19966001</v>
      </c>
      <c r="S5" s="59">
        <v>19965948</v>
      </c>
      <c r="T5" s="59">
        <v>19047022</v>
      </c>
      <c r="U5" s="59">
        <v>58978971</v>
      </c>
      <c r="V5" s="59">
        <v>240914410</v>
      </c>
      <c r="W5" s="59">
        <v>242950000</v>
      </c>
      <c r="X5" s="59">
        <v>-2035590</v>
      </c>
      <c r="Y5" s="60">
        <v>-0.84</v>
      </c>
      <c r="Z5" s="61">
        <v>242950000</v>
      </c>
    </row>
    <row r="6" spans="1:26" ht="12.75">
      <c r="A6" s="57" t="s">
        <v>32</v>
      </c>
      <c r="B6" s="18">
        <v>11381236</v>
      </c>
      <c r="C6" s="18">
        <v>0</v>
      </c>
      <c r="D6" s="58">
        <v>676329816</v>
      </c>
      <c r="E6" s="59">
        <v>682949816</v>
      </c>
      <c r="F6" s="59">
        <v>47743490</v>
      </c>
      <c r="G6" s="59">
        <v>68411924</v>
      </c>
      <c r="H6" s="59">
        <v>57185463</v>
      </c>
      <c r="I6" s="59">
        <v>173340877</v>
      </c>
      <c r="J6" s="59">
        <v>54390411</v>
      </c>
      <c r="K6" s="59">
        <v>58992141</v>
      </c>
      <c r="L6" s="59">
        <v>61884052</v>
      </c>
      <c r="M6" s="59">
        <v>175266604</v>
      </c>
      <c r="N6" s="59">
        <v>65410845</v>
      </c>
      <c r="O6" s="59">
        <v>59779802</v>
      </c>
      <c r="P6" s="59">
        <v>57534509</v>
      </c>
      <c r="Q6" s="59">
        <v>182725156</v>
      </c>
      <c r="R6" s="59">
        <v>56020015</v>
      </c>
      <c r="S6" s="59">
        <v>56651136</v>
      </c>
      <c r="T6" s="59">
        <v>46340209</v>
      </c>
      <c r="U6" s="59">
        <v>159011360</v>
      </c>
      <c r="V6" s="59">
        <v>690343997</v>
      </c>
      <c r="W6" s="59">
        <v>682949816</v>
      </c>
      <c r="X6" s="59">
        <v>7394181</v>
      </c>
      <c r="Y6" s="60">
        <v>1.08</v>
      </c>
      <c r="Z6" s="61">
        <v>682949816</v>
      </c>
    </row>
    <row r="7" spans="1:26" ht="12.75">
      <c r="A7" s="57" t="s">
        <v>33</v>
      </c>
      <c r="B7" s="18">
        <v>2505191</v>
      </c>
      <c r="C7" s="18">
        <v>0</v>
      </c>
      <c r="D7" s="58">
        <v>28010000</v>
      </c>
      <c r="E7" s="59">
        <v>35860001</v>
      </c>
      <c r="F7" s="59">
        <v>-1206947</v>
      </c>
      <c r="G7" s="59">
        <v>1012444</v>
      </c>
      <c r="H7" s="59">
        <v>3579815</v>
      </c>
      <c r="I7" s="59">
        <v>3385312</v>
      </c>
      <c r="J7" s="59">
        <v>6753324</v>
      </c>
      <c r="K7" s="59">
        <v>5424111</v>
      </c>
      <c r="L7" s="59">
        <v>3185901</v>
      </c>
      <c r="M7" s="59">
        <v>15363336</v>
      </c>
      <c r="N7" s="59">
        <v>5118359</v>
      </c>
      <c r="O7" s="59">
        <v>1550738</v>
      </c>
      <c r="P7" s="59">
        <v>2709731</v>
      </c>
      <c r="Q7" s="59">
        <v>9378828</v>
      </c>
      <c r="R7" s="59">
        <v>7573649</v>
      </c>
      <c r="S7" s="59">
        <v>3146853</v>
      </c>
      <c r="T7" s="59">
        <v>8020157</v>
      </c>
      <c r="U7" s="59">
        <v>18740659</v>
      </c>
      <c r="V7" s="59">
        <v>46868135</v>
      </c>
      <c r="W7" s="59">
        <v>35860001</v>
      </c>
      <c r="X7" s="59">
        <v>11008134</v>
      </c>
      <c r="Y7" s="60">
        <v>30.7</v>
      </c>
      <c r="Z7" s="61">
        <v>35860001</v>
      </c>
    </row>
    <row r="8" spans="1:26" ht="12.75">
      <c r="A8" s="57" t="s">
        <v>34</v>
      </c>
      <c r="B8" s="18">
        <v>7055594</v>
      </c>
      <c r="C8" s="18">
        <v>0</v>
      </c>
      <c r="D8" s="58">
        <v>152182984</v>
      </c>
      <c r="E8" s="59">
        <v>125793702</v>
      </c>
      <c r="F8" s="59">
        <v>48554205</v>
      </c>
      <c r="G8" s="59">
        <v>1025079</v>
      </c>
      <c r="H8" s="59">
        <v>6230118</v>
      </c>
      <c r="I8" s="59">
        <v>55809402</v>
      </c>
      <c r="J8" s="59">
        <v>4761451</v>
      </c>
      <c r="K8" s="59">
        <v>4495645</v>
      </c>
      <c r="L8" s="59">
        <v>40775558</v>
      </c>
      <c r="M8" s="59">
        <v>50032654</v>
      </c>
      <c r="N8" s="59">
        <v>970443</v>
      </c>
      <c r="O8" s="59">
        <v>-15124453</v>
      </c>
      <c r="P8" s="59">
        <v>27938072</v>
      </c>
      <c r="Q8" s="59">
        <v>13784062</v>
      </c>
      <c r="R8" s="59">
        <v>1019694</v>
      </c>
      <c r="S8" s="59">
        <v>248991</v>
      </c>
      <c r="T8" s="59">
        <v>3414579</v>
      </c>
      <c r="U8" s="59">
        <v>4683264</v>
      </c>
      <c r="V8" s="59">
        <v>124309382</v>
      </c>
      <c r="W8" s="59">
        <v>125793702</v>
      </c>
      <c r="X8" s="59">
        <v>-1484320</v>
      </c>
      <c r="Y8" s="60">
        <v>-1.18</v>
      </c>
      <c r="Z8" s="61">
        <v>125793702</v>
      </c>
    </row>
    <row r="9" spans="1:26" ht="12.75">
      <c r="A9" s="57" t="s">
        <v>35</v>
      </c>
      <c r="B9" s="18">
        <v>5647361</v>
      </c>
      <c r="C9" s="18">
        <v>0</v>
      </c>
      <c r="D9" s="58">
        <v>73687720</v>
      </c>
      <c r="E9" s="59">
        <v>185806250</v>
      </c>
      <c r="F9" s="59">
        <v>9875189</v>
      </c>
      <c r="G9" s="59">
        <v>2778604</v>
      </c>
      <c r="H9" s="59">
        <v>6352768</v>
      </c>
      <c r="I9" s="59">
        <v>19006561</v>
      </c>
      <c r="J9" s="59">
        <v>6745206</v>
      </c>
      <c r="K9" s="59">
        <v>6680369</v>
      </c>
      <c r="L9" s="59">
        <v>7752108</v>
      </c>
      <c r="M9" s="59">
        <v>21177683</v>
      </c>
      <c r="N9" s="59">
        <v>5486524</v>
      </c>
      <c r="O9" s="59">
        <v>87302186</v>
      </c>
      <c r="P9" s="59">
        <v>10086379</v>
      </c>
      <c r="Q9" s="59">
        <v>102875089</v>
      </c>
      <c r="R9" s="59">
        <v>356720</v>
      </c>
      <c r="S9" s="59">
        <v>10034517</v>
      </c>
      <c r="T9" s="59">
        <v>9756261</v>
      </c>
      <c r="U9" s="59">
        <v>20147498</v>
      </c>
      <c r="V9" s="59">
        <v>163206831</v>
      </c>
      <c r="W9" s="59">
        <v>185806250</v>
      </c>
      <c r="X9" s="59">
        <v>-22599419</v>
      </c>
      <c r="Y9" s="60">
        <v>-12.16</v>
      </c>
      <c r="Z9" s="61">
        <v>185806250</v>
      </c>
    </row>
    <row r="10" spans="1:26" ht="20.25">
      <c r="A10" s="62" t="s">
        <v>112</v>
      </c>
      <c r="B10" s="63">
        <f>SUM(B5:B9)</f>
        <v>26589382</v>
      </c>
      <c r="C10" s="63">
        <f>SUM(C5:C9)</f>
        <v>0</v>
      </c>
      <c r="D10" s="64">
        <f aca="true" t="shared" si="0" ref="D10:Z10">SUM(D5:D9)</f>
        <v>1172360520</v>
      </c>
      <c r="E10" s="65">
        <f t="shared" si="0"/>
        <v>1273359769</v>
      </c>
      <c r="F10" s="65">
        <f t="shared" si="0"/>
        <v>127334956</v>
      </c>
      <c r="G10" s="65">
        <f t="shared" si="0"/>
        <v>92783834</v>
      </c>
      <c r="H10" s="65">
        <f t="shared" si="0"/>
        <v>92959519</v>
      </c>
      <c r="I10" s="65">
        <f t="shared" si="0"/>
        <v>313078309</v>
      </c>
      <c r="J10" s="65">
        <f t="shared" si="0"/>
        <v>93781205</v>
      </c>
      <c r="K10" s="65">
        <f t="shared" si="0"/>
        <v>95011260</v>
      </c>
      <c r="L10" s="65">
        <f t="shared" si="0"/>
        <v>133567071</v>
      </c>
      <c r="M10" s="65">
        <f t="shared" si="0"/>
        <v>322359536</v>
      </c>
      <c r="N10" s="65">
        <f t="shared" si="0"/>
        <v>96961429</v>
      </c>
      <c r="O10" s="65">
        <f t="shared" si="0"/>
        <v>153474345</v>
      </c>
      <c r="P10" s="65">
        <f t="shared" si="0"/>
        <v>118207384</v>
      </c>
      <c r="Q10" s="65">
        <f t="shared" si="0"/>
        <v>368643158</v>
      </c>
      <c r="R10" s="65">
        <f t="shared" si="0"/>
        <v>84936079</v>
      </c>
      <c r="S10" s="65">
        <f t="shared" si="0"/>
        <v>90047445</v>
      </c>
      <c r="T10" s="65">
        <f t="shared" si="0"/>
        <v>86578228</v>
      </c>
      <c r="U10" s="65">
        <f t="shared" si="0"/>
        <v>261561752</v>
      </c>
      <c r="V10" s="65">
        <f t="shared" si="0"/>
        <v>1265642755</v>
      </c>
      <c r="W10" s="65">
        <f t="shared" si="0"/>
        <v>1273359769</v>
      </c>
      <c r="X10" s="65">
        <f t="shared" si="0"/>
        <v>-7717014</v>
      </c>
      <c r="Y10" s="66">
        <f>+IF(W10&lt;&gt;0,(X10/W10)*100,0)</f>
        <v>-0.6060356379925805</v>
      </c>
      <c r="Z10" s="67">
        <f t="shared" si="0"/>
        <v>1273359769</v>
      </c>
    </row>
    <row r="11" spans="1:26" ht="12.75">
      <c r="A11" s="57" t="s">
        <v>36</v>
      </c>
      <c r="B11" s="18">
        <v>6650578</v>
      </c>
      <c r="C11" s="18">
        <v>0</v>
      </c>
      <c r="D11" s="58">
        <v>399803730</v>
      </c>
      <c r="E11" s="59">
        <v>399521016</v>
      </c>
      <c r="F11" s="59">
        <v>26546193</v>
      </c>
      <c r="G11" s="59">
        <v>29956812</v>
      </c>
      <c r="H11" s="59">
        <v>30876003</v>
      </c>
      <c r="I11" s="59">
        <v>87379008</v>
      </c>
      <c r="J11" s="59">
        <v>31542217</v>
      </c>
      <c r="K11" s="59">
        <v>47064521</v>
      </c>
      <c r="L11" s="59">
        <v>31430104</v>
      </c>
      <c r="M11" s="59">
        <v>110036842</v>
      </c>
      <c r="N11" s="59">
        <v>34951809</v>
      </c>
      <c r="O11" s="59">
        <v>31676346</v>
      </c>
      <c r="P11" s="59">
        <v>30951694</v>
      </c>
      <c r="Q11" s="59">
        <v>97579849</v>
      </c>
      <c r="R11" s="59">
        <v>31672406</v>
      </c>
      <c r="S11" s="59">
        <v>31548253</v>
      </c>
      <c r="T11" s="59">
        <v>29911851</v>
      </c>
      <c r="U11" s="59">
        <v>93132510</v>
      </c>
      <c r="V11" s="59">
        <v>388128209</v>
      </c>
      <c r="W11" s="59">
        <v>399521016</v>
      </c>
      <c r="X11" s="59">
        <v>-11392807</v>
      </c>
      <c r="Y11" s="60">
        <v>-2.85</v>
      </c>
      <c r="Z11" s="61">
        <v>399521016</v>
      </c>
    </row>
    <row r="12" spans="1:26" ht="12.75">
      <c r="A12" s="57" t="s">
        <v>37</v>
      </c>
      <c r="B12" s="18">
        <v>0</v>
      </c>
      <c r="C12" s="18">
        <v>0</v>
      </c>
      <c r="D12" s="58">
        <v>11382807</v>
      </c>
      <c r="E12" s="59">
        <v>11382807</v>
      </c>
      <c r="F12" s="59">
        <v>894358</v>
      </c>
      <c r="G12" s="59">
        <v>907801</v>
      </c>
      <c r="H12" s="59">
        <v>907801</v>
      </c>
      <c r="I12" s="59">
        <v>2709960</v>
      </c>
      <c r="J12" s="59">
        <v>907801</v>
      </c>
      <c r="K12" s="59">
        <v>907801</v>
      </c>
      <c r="L12" s="59">
        <v>907801</v>
      </c>
      <c r="M12" s="59">
        <v>2723403</v>
      </c>
      <c r="N12" s="59">
        <v>907801</v>
      </c>
      <c r="O12" s="59">
        <v>907801</v>
      </c>
      <c r="P12" s="59">
        <v>907801</v>
      </c>
      <c r="Q12" s="59">
        <v>2723403</v>
      </c>
      <c r="R12" s="59">
        <v>907801</v>
      </c>
      <c r="S12" s="59">
        <v>907801</v>
      </c>
      <c r="T12" s="59">
        <v>1309954</v>
      </c>
      <c r="U12" s="59">
        <v>3125556</v>
      </c>
      <c r="V12" s="59">
        <v>11282322</v>
      </c>
      <c r="W12" s="59">
        <v>11382807</v>
      </c>
      <c r="X12" s="59">
        <v>-100485</v>
      </c>
      <c r="Y12" s="60">
        <v>-0.88</v>
      </c>
      <c r="Z12" s="61">
        <v>11382807</v>
      </c>
    </row>
    <row r="13" spans="1:26" ht="12.75">
      <c r="A13" s="57" t="s">
        <v>113</v>
      </c>
      <c r="B13" s="18">
        <v>11604953</v>
      </c>
      <c r="C13" s="18">
        <v>0</v>
      </c>
      <c r="D13" s="58">
        <v>131285204</v>
      </c>
      <c r="E13" s="59">
        <v>131285204</v>
      </c>
      <c r="F13" s="59">
        <v>10940436</v>
      </c>
      <c r="G13" s="59">
        <v>10940436</v>
      </c>
      <c r="H13" s="59">
        <v>10940436</v>
      </c>
      <c r="I13" s="59">
        <v>32821308</v>
      </c>
      <c r="J13" s="59">
        <v>10940436</v>
      </c>
      <c r="K13" s="59">
        <v>10940436</v>
      </c>
      <c r="L13" s="59">
        <v>10940436</v>
      </c>
      <c r="M13" s="59">
        <v>32821308</v>
      </c>
      <c r="N13" s="59">
        <v>10940714</v>
      </c>
      <c r="O13" s="59">
        <v>10940437</v>
      </c>
      <c r="P13" s="59">
        <v>10940532</v>
      </c>
      <c r="Q13" s="59">
        <v>32821683</v>
      </c>
      <c r="R13" s="59">
        <v>10940437</v>
      </c>
      <c r="S13" s="59">
        <v>10940437</v>
      </c>
      <c r="T13" s="59">
        <v>0</v>
      </c>
      <c r="U13" s="59">
        <v>21880874</v>
      </c>
      <c r="V13" s="59">
        <v>120345173</v>
      </c>
      <c r="W13" s="59">
        <v>131285204</v>
      </c>
      <c r="X13" s="59">
        <v>-10940031</v>
      </c>
      <c r="Y13" s="60">
        <v>-8.33</v>
      </c>
      <c r="Z13" s="61">
        <v>131285204</v>
      </c>
    </row>
    <row r="14" spans="1:26" ht="12.75">
      <c r="A14" s="57" t="s">
        <v>38</v>
      </c>
      <c r="B14" s="18">
        <v>4956563</v>
      </c>
      <c r="C14" s="18">
        <v>0</v>
      </c>
      <c r="D14" s="58">
        <v>51548815</v>
      </c>
      <c r="E14" s="59">
        <v>51548815</v>
      </c>
      <c r="F14" s="59">
        <v>81618</v>
      </c>
      <c r="G14" s="59">
        <v>-264</v>
      </c>
      <c r="H14" s="59">
        <v>1479242</v>
      </c>
      <c r="I14" s="59">
        <v>1560596</v>
      </c>
      <c r="J14" s="59">
        <v>2422259</v>
      </c>
      <c r="K14" s="59">
        <v>909804</v>
      </c>
      <c r="L14" s="59">
        <v>14416976</v>
      </c>
      <c r="M14" s="59">
        <v>17749039</v>
      </c>
      <c r="N14" s="59">
        <v>987860</v>
      </c>
      <c r="O14" s="59">
        <v>0</v>
      </c>
      <c r="P14" s="59">
        <v>5155210</v>
      </c>
      <c r="Q14" s="59">
        <v>6143070</v>
      </c>
      <c r="R14" s="59">
        <v>1962491</v>
      </c>
      <c r="S14" s="59">
        <v>1062772</v>
      </c>
      <c r="T14" s="59">
        <v>18091820</v>
      </c>
      <c r="U14" s="59">
        <v>21117083</v>
      </c>
      <c r="V14" s="59">
        <v>46569788</v>
      </c>
      <c r="W14" s="59">
        <v>51548815</v>
      </c>
      <c r="X14" s="59">
        <v>-4979027</v>
      </c>
      <c r="Y14" s="60">
        <v>-9.66</v>
      </c>
      <c r="Z14" s="61">
        <v>51548815</v>
      </c>
    </row>
    <row r="15" spans="1:26" ht="12.75">
      <c r="A15" s="57" t="s">
        <v>39</v>
      </c>
      <c r="B15" s="18">
        <v>29430900</v>
      </c>
      <c r="C15" s="18">
        <v>0</v>
      </c>
      <c r="D15" s="58">
        <v>339554217</v>
      </c>
      <c r="E15" s="59">
        <v>323826154</v>
      </c>
      <c r="F15" s="59">
        <v>1017632</v>
      </c>
      <c r="G15" s="59">
        <v>37755113</v>
      </c>
      <c r="H15" s="59">
        <v>42166492</v>
      </c>
      <c r="I15" s="59">
        <v>80939237</v>
      </c>
      <c r="J15" s="59">
        <v>28941348</v>
      </c>
      <c r="K15" s="59">
        <v>25714440</v>
      </c>
      <c r="L15" s="59">
        <v>27585132</v>
      </c>
      <c r="M15" s="59">
        <v>82240920</v>
      </c>
      <c r="N15" s="59">
        <v>25275208</v>
      </c>
      <c r="O15" s="59">
        <v>7513037</v>
      </c>
      <c r="P15" s="59">
        <v>22187589</v>
      </c>
      <c r="Q15" s="59">
        <v>54975834</v>
      </c>
      <c r="R15" s="59">
        <v>22778945</v>
      </c>
      <c r="S15" s="59">
        <v>20535866</v>
      </c>
      <c r="T15" s="59">
        <v>28363536</v>
      </c>
      <c r="U15" s="59">
        <v>71678347</v>
      </c>
      <c r="V15" s="59">
        <v>289834338</v>
      </c>
      <c r="W15" s="59">
        <v>323826154</v>
      </c>
      <c r="X15" s="59">
        <v>-33991816</v>
      </c>
      <c r="Y15" s="60">
        <v>-10.5</v>
      </c>
      <c r="Z15" s="61">
        <v>323826154</v>
      </c>
    </row>
    <row r="16" spans="1:26" ht="12.75">
      <c r="A16" s="57" t="s">
        <v>34</v>
      </c>
      <c r="B16" s="18">
        <v>0</v>
      </c>
      <c r="C16" s="18">
        <v>0</v>
      </c>
      <c r="D16" s="58">
        <v>500000</v>
      </c>
      <c r="E16" s="59">
        <v>500000</v>
      </c>
      <c r="F16" s="59">
        <v>8333</v>
      </c>
      <c r="G16" s="59">
        <v>8333</v>
      </c>
      <c r="H16" s="59">
        <v>8333</v>
      </c>
      <c r="I16" s="59">
        <v>24999</v>
      </c>
      <c r="J16" s="59">
        <v>215333</v>
      </c>
      <c r="K16" s="59">
        <v>150333</v>
      </c>
      <c r="L16" s="59">
        <v>79333</v>
      </c>
      <c r="M16" s="59">
        <v>444999</v>
      </c>
      <c r="N16" s="59">
        <v>30000</v>
      </c>
      <c r="O16" s="59">
        <v>0</v>
      </c>
      <c r="P16" s="59">
        <v>0</v>
      </c>
      <c r="Q16" s="59">
        <v>30000</v>
      </c>
      <c r="R16" s="59">
        <v>0</v>
      </c>
      <c r="S16" s="59">
        <v>0</v>
      </c>
      <c r="T16" s="59">
        <v>0</v>
      </c>
      <c r="U16" s="59">
        <v>0</v>
      </c>
      <c r="V16" s="59">
        <v>499998</v>
      </c>
      <c r="W16" s="59">
        <v>500000</v>
      </c>
      <c r="X16" s="59">
        <v>-2</v>
      </c>
      <c r="Y16" s="60">
        <v>0</v>
      </c>
      <c r="Z16" s="61">
        <v>500000</v>
      </c>
    </row>
    <row r="17" spans="1:26" ht="12.75">
      <c r="A17" s="57" t="s">
        <v>40</v>
      </c>
      <c r="B17" s="18">
        <v>7284637</v>
      </c>
      <c r="C17" s="18">
        <v>0</v>
      </c>
      <c r="D17" s="58">
        <v>315888116</v>
      </c>
      <c r="E17" s="59">
        <v>374942406</v>
      </c>
      <c r="F17" s="59">
        <v>5060797</v>
      </c>
      <c r="G17" s="59">
        <v>20154886</v>
      </c>
      <c r="H17" s="59">
        <v>21727166</v>
      </c>
      <c r="I17" s="59">
        <v>46942849</v>
      </c>
      <c r="J17" s="59">
        <v>22184924</v>
      </c>
      <c r="K17" s="59">
        <v>22376375</v>
      </c>
      <c r="L17" s="59">
        <v>26918119</v>
      </c>
      <c r="M17" s="59">
        <v>71479418</v>
      </c>
      <c r="N17" s="59">
        <v>18347276</v>
      </c>
      <c r="O17" s="59">
        <v>42328963</v>
      </c>
      <c r="P17" s="59">
        <v>27941527</v>
      </c>
      <c r="Q17" s="59">
        <v>88617766</v>
      </c>
      <c r="R17" s="59">
        <v>17156267</v>
      </c>
      <c r="S17" s="59">
        <v>20089781</v>
      </c>
      <c r="T17" s="59">
        <v>32682990</v>
      </c>
      <c r="U17" s="59">
        <v>69929038</v>
      </c>
      <c r="V17" s="59">
        <v>276969071</v>
      </c>
      <c r="W17" s="59">
        <v>374942406</v>
      </c>
      <c r="X17" s="59">
        <v>-97973335</v>
      </c>
      <c r="Y17" s="60">
        <v>-26.13</v>
      </c>
      <c r="Z17" s="61">
        <v>374942406</v>
      </c>
    </row>
    <row r="18" spans="1:26" ht="12.75">
      <c r="A18" s="68" t="s">
        <v>41</v>
      </c>
      <c r="B18" s="69">
        <f>SUM(B11:B17)</f>
        <v>59927631</v>
      </c>
      <c r="C18" s="69">
        <f>SUM(C11:C17)</f>
        <v>0</v>
      </c>
      <c r="D18" s="70">
        <f aca="true" t="shared" si="1" ref="D18:Z18">SUM(D11:D17)</f>
        <v>1249962889</v>
      </c>
      <c r="E18" s="71">
        <f t="shared" si="1"/>
        <v>1293006402</v>
      </c>
      <c r="F18" s="71">
        <f t="shared" si="1"/>
        <v>44549367</v>
      </c>
      <c r="G18" s="71">
        <f t="shared" si="1"/>
        <v>99723117</v>
      </c>
      <c r="H18" s="71">
        <f t="shared" si="1"/>
        <v>108105473</v>
      </c>
      <c r="I18" s="71">
        <f t="shared" si="1"/>
        <v>252377957</v>
      </c>
      <c r="J18" s="71">
        <f t="shared" si="1"/>
        <v>97154318</v>
      </c>
      <c r="K18" s="71">
        <f t="shared" si="1"/>
        <v>108063710</v>
      </c>
      <c r="L18" s="71">
        <f t="shared" si="1"/>
        <v>112277901</v>
      </c>
      <c r="M18" s="71">
        <f t="shared" si="1"/>
        <v>317495929</v>
      </c>
      <c r="N18" s="71">
        <f t="shared" si="1"/>
        <v>91440668</v>
      </c>
      <c r="O18" s="71">
        <f t="shared" si="1"/>
        <v>93366584</v>
      </c>
      <c r="P18" s="71">
        <f t="shared" si="1"/>
        <v>98084353</v>
      </c>
      <c r="Q18" s="71">
        <f t="shared" si="1"/>
        <v>282891605</v>
      </c>
      <c r="R18" s="71">
        <f t="shared" si="1"/>
        <v>85418347</v>
      </c>
      <c r="S18" s="71">
        <f t="shared" si="1"/>
        <v>85084910</v>
      </c>
      <c r="T18" s="71">
        <f t="shared" si="1"/>
        <v>110360151</v>
      </c>
      <c r="U18" s="71">
        <f t="shared" si="1"/>
        <v>280863408</v>
      </c>
      <c r="V18" s="71">
        <f t="shared" si="1"/>
        <v>1133628899</v>
      </c>
      <c r="W18" s="71">
        <f t="shared" si="1"/>
        <v>1293006402</v>
      </c>
      <c r="X18" s="71">
        <f t="shared" si="1"/>
        <v>-159377503</v>
      </c>
      <c r="Y18" s="66">
        <f>+IF(W18&lt;&gt;0,(X18/W18)*100,0)</f>
        <v>-12.326118629689507</v>
      </c>
      <c r="Z18" s="72">
        <f t="shared" si="1"/>
        <v>1293006402</v>
      </c>
    </row>
    <row r="19" spans="1:26" ht="12.75">
      <c r="A19" s="68" t="s">
        <v>42</v>
      </c>
      <c r="B19" s="73">
        <f>+B10-B18</f>
        <v>-33338249</v>
      </c>
      <c r="C19" s="73">
        <f>+C10-C18</f>
        <v>0</v>
      </c>
      <c r="D19" s="74">
        <f aca="true" t="shared" si="2" ref="D19:Z19">+D10-D18</f>
        <v>-77602369</v>
      </c>
      <c r="E19" s="75">
        <f t="shared" si="2"/>
        <v>-19646633</v>
      </c>
      <c r="F19" s="75">
        <f t="shared" si="2"/>
        <v>82785589</v>
      </c>
      <c r="G19" s="75">
        <f t="shared" si="2"/>
        <v>-6939283</v>
      </c>
      <c r="H19" s="75">
        <f t="shared" si="2"/>
        <v>-15145954</v>
      </c>
      <c r="I19" s="75">
        <f t="shared" si="2"/>
        <v>60700352</v>
      </c>
      <c r="J19" s="75">
        <f t="shared" si="2"/>
        <v>-3373113</v>
      </c>
      <c r="K19" s="75">
        <f t="shared" si="2"/>
        <v>-13052450</v>
      </c>
      <c r="L19" s="75">
        <f t="shared" si="2"/>
        <v>21289170</v>
      </c>
      <c r="M19" s="75">
        <f t="shared" si="2"/>
        <v>4863607</v>
      </c>
      <c r="N19" s="75">
        <f t="shared" si="2"/>
        <v>5520761</v>
      </c>
      <c r="O19" s="75">
        <f t="shared" si="2"/>
        <v>60107761</v>
      </c>
      <c r="P19" s="75">
        <f t="shared" si="2"/>
        <v>20123031</v>
      </c>
      <c r="Q19" s="75">
        <f t="shared" si="2"/>
        <v>85751553</v>
      </c>
      <c r="R19" s="75">
        <f t="shared" si="2"/>
        <v>-482268</v>
      </c>
      <c r="S19" s="75">
        <f t="shared" si="2"/>
        <v>4962535</v>
      </c>
      <c r="T19" s="75">
        <f t="shared" si="2"/>
        <v>-23781923</v>
      </c>
      <c r="U19" s="75">
        <f t="shared" si="2"/>
        <v>-19301656</v>
      </c>
      <c r="V19" s="75">
        <f t="shared" si="2"/>
        <v>132013856</v>
      </c>
      <c r="W19" s="75">
        <f>IF(E10=E18,0,W10-W18)</f>
        <v>-19646633</v>
      </c>
      <c r="X19" s="75">
        <f t="shared" si="2"/>
        <v>151660489</v>
      </c>
      <c r="Y19" s="76">
        <f>+IF(W19&lt;&gt;0,(X19/W19)*100,0)</f>
        <v>-771.9413754000494</v>
      </c>
      <c r="Z19" s="77">
        <f t="shared" si="2"/>
        <v>-19646633</v>
      </c>
    </row>
    <row r="20" spans="1:26" ht="20.25">
      <c r="A20" s="78" t="s">
        <v>43</v>
      </c>
      <c r="B20" s="79">
        <v>29950395</v>
      </c>
      <c r="C20" s="79">
        <v>0</v>
      </c>
      <c r="D20" s="80">
        <v>70194385</v>
      </c>
      <c r="E20" s="81">
        <v>46215553</v>
      </c>
      <c r="F20" s="81">
        <v>235871</v>
      </c>
      <c r="G20" s="81">
        <v>731645</v>
      </c>
      <c r="H20" s="81">
        <v>20343281</v>
      </c>
      <c r="I20" s="81">
        <v>21310797</v>
      </c>
      <c r="J20" s="81">
        <v>6680761</v>
      </c>
      <c r="K20" s="81">
        <v>6217213</v>
      </c>
      <c r="L20" s="81">
        <v>42726625</v>
      </c>
      <c r="M20" s="81">
        <v>55624599</v>
      </c>
      <c r="N20" s="81">
        <v>671651</v>
      </c>
      <c r="O20" s="81">
        <v>-60637240</v>
      </c>
      <c r="P20" s="81">
        <v>4370617</v>
      </c>
      <c r="Q20" s="81">
        <v>-55594972</v>
      </c>
      <c r="R20" s="81">
        <v>788543</v>
      </c>
      <c r="S20" s="81">
        <v>2577405</v>
      </c>
      <c r="T20" s="81">
        <v>10020192</v>
      </c>
      <c r="U20" s="81">
        <v>13386140</v>
      </c>
      <c r="V20" s="81">
        <v>34726564</v>
      </c>
      <c r="W20" s="81">
        <v>46215553</v>
      </c>
      <c r="X20" s="81">
        <v>-11488989</v>
      </c>
      <c r="Y20" s="82">
        <v>-24.86</v>
      </c>
      <c r="Z20" s="83">
        <v>46215553</v>
      </c>
    </row>
    <row r="21" spans="1:26" ht="41.25">
      <c r="A21" s="84" t="s">
        <v>114</v>
      </c>
      <c r="B21" s="85">
        <v>25520951</v>
      </c>
      <c r="C21" s="85">
        <v>0</v>
      </c>
      <c r="D21" s="86">
        <v>1156000</v>
      </c>
      <c r="E21" s="87">
        <v>8773677</v>
      </c>
      <c r="F21" s="87">
        <v>354855</v>
      </c>
      <c r="G21" s="87">
        <v>3777920</v>
      </c>
      <c r="H21" s="87">
        <v>226528</v>
      </c>
      <c r="I21" s="87">
        <v>4359303</v>
      </c>
      <c r="J21" s="87">
        <v>4176077</v>
      </c>
      <c r="K21" s="87">
        <v>180699</v>
      </c>
      <c r="L21" s="87">
        <v>-3315598</v>
      </c>
      <c r="M21" s="87">
        <v>1041178</v>
      </c>
      <c r="N21" s="87">
        <v>47562</v>
      </c>
      <c r="O21" s="87">
        <v>158457</v>
      </c>
      <c r="P21" s="87">
        <v>0</v>
      </c>
      <c r="Q21" s="87">
        <v>206019</v>
      </c>
      <c r="R21" s="87">
        <v>0</v>
      </c>
      <c r="S21" s="87">
        <v>0</v>
      </c>
      <c r="T21" s="87">
        <v>47562</v>
      </c>
      <c r="U21" s="87">
        <v>47562</v>
      </c>
      <c r="V21" s="87">
        <v>5654062</v>
      </c>
      <c r="W21" s="87">
        <v>8773677</v>
      </c>
      <c r="X21" s="87">
        <v>-3119615</v>
      </c>
      <c r="Y21" s="88">
        <v>-35.56</v>
      </c>
      <c r="Z21" s="89">
        <v>8773677</v>
      </c>
    </row>
    <row r="22" spans="1:26" ht="12.75">
      <c r="A22" s="90" t="s">
        <v>115</v>
      </c>
      <c r="B22" s="91">
        <f>SUM(B19:B21)</f>
        <v>22133097</v>
      </c>
      <c r="C22" s="91">
        <f>SUM(C19:C21)</f>
        <v>0</v>
      </c>
      <c r="D22" s="92">
        <f aca="true" t="shared" si="3" ref="D22:Z22">SUM(D19:D21)</f>
        <v>-6251984</v>
      </c>
      <c r="E22" s="93">
        <f t="shared" si="3"/>
        <v>35342597</v>
      </c>
      <c r="F22" s="93">
        <f t="shared" si="3"/>
        <v>83376315</v>
      </c>
      <c r="G22" s="93">
        <f t="shared" si="3"/>
        <v>-2429718</v>
      </c>
      <c r="H22" s="93">
        <f t="shared" si="3"/>
        <v>5423855</v>
      </c>
      <c r="I22" s="93">
        <f t="shared" si="3"/>
        <v>86370452</v>
      </c>
      <c r="J22" s="93">
        <f t="shared" si="3"/>
        <v>7483725</v>
      </c>
      <c r="K22" s="93">
        <f t="shared" si="3"/>
        <v>-6654538</v>
      </c>
      <c r="L22" s="93">
        <f t="shared" si="3"/>
        <v>60700197</v>
      </c>
      <c r="M22" s="93">
        <f t="shared" si="3"/>
        <v>61529384</v>
      </c>
      <c r="N22" s="93">
        <f t="shared" si="3"/>
        <v>6239974</v>
      </c>
      <c r="O22" s="93">
        <f t="shared" si="3"/>
        <v>-371022</v>
      </c>
      <c r="P22" s="93">
        <f t="shared" si="3"/>
        <v>24493648</v>
      </c>
      <c r="Q22" s="93">
        <f t="shared" si="3"/>
        <v>30362600</v>
      </c>
      <c r="R22" s="93">
        <f t="shared" si="3"/>
        <v>306275</v>
      </c>
      <c r="S22" s="93">
        <f t="shared" si="3"/>
        <v>7539940</v>
      </c>
      <c r="T22" s="93">
        <f t="shared" si="3"/>
        <v>-13714169</v>
      </c>
      <c r="U22" s="93">
        <f t="shared" si="3"/>
        <v>-5867954</v>
      </c>
      <c r="V22" s="93">
        <f t="shared" si="3"/>
        <v>172394482</v>
      </c>
      <c r="W22" s="93">
        <f t="shared" si="3"/>
        <v>35342597</v>
      </c>
      <c r="X22" s="93">
        <f t="shared" si="3"/>
        <v>137051885</v>
      </c>
      <c r="Y22" s="94">
        <f>+IF(W22&lt;&gt;0,(X22/W22)*100,0)</f>
        <v>387.78102525968876</v>
      </c>
      <c r="Z22" s="95">
        <f t="shared" si="3"/>
        <v>35342597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22133097</v>
      </c>
      <c r="C24" s="73">
        <f>SUM(C22:C23)</f>
        <v>0</v>
      </c>
      <c r="D24" s="74">
        <f aca="true" t="shared" si="4" ref="D24:Z24">SUM(D22:D23)</f>
        <v>-6251984</v>
      </c>
      <c r="E24" s="75">
        <f t="shared" si="4"/>
        <v>35342597</v>
      </c>
      <c r="F24" s="75">
        <f t="shared" si="4"/>
        <v>83376315</v>
      </c>
      <c r="G24" s="75">
        <f t="shared" si="4"/>
        <v>-2429718</v>
      </c>
      <c r="H24" s="75">
        <f t="shared" si="4"/>
        <v>5423855</v>
      </c>
      <c r="I24" s="75">
        <f t="shared" si="4"/>
        <v>86370452</v>
      </c>
      <c r="J24" s="75">
        <f t="shared" si="4"/>
        <v>7483725</v>
      </c>
      <c r="K24" s="75">
        <f t="shared" si="4"/>
        <v>-6654538</v>
      </c>
      <c r="L24" s="75">
        <f t="shared" si="4"/>
        <v>60700197</v>
      </c>
      <c r="M24" s="75">
        <f t="shared" si="4"/>
        <v>61529384</v>
      </c>
      <c r="N24" s="75">
        <f t="shared" si="4"/>
        <v>6239974</v>
      </c>
      <c r="O24" s="75">
        <f t="shared" si="4"/>
        <v>-371022</v>
      </c>
      <c r="P24" s="75">
        <f t="shared" si="4"/>
        <v>24493648</v>
      </c>
      <c r="Q24" s="75">
        <f t="shared" si="4"/>
        <v>30362600</v>
      </c>
      <c r="R24" s="75">
        <f t="shared" si="4"/>
        <v>306275</v>
      </c>
      <c r="S24" s="75">
        <f t="shared" si="4"/>
        <v>7539940</v>
      </c>
      <c r="T24" s="75">
        <f t="shared" si="4"/>
        <v>-13714169</v>
      </c>
      <c r="U24" s="75">
        <f t="shared" si="4"/>
        <v>-5867954</v>
      </c>
      <c r="V24" s="75">
        <f t="shared" si="4"/>
        <v>172394482</v>
      </c>
      <c r="W24" s="75">
        <f t="shared" si="4"/>
        <v>35342597</v>
      </c>
      <c r="X24" s="75">
        <f t="shared" si="4"/>
        <v>137051885</v>
      </c>
      <c r="Y24" s="76">
        <f>+IF(W24&lt;&gt;0,(X24/W24)*100,0)</f>
        <v>387.78102525968876</v>
      </c>
      <c r="Z24" s="77">
        <f t="shared" si="4"/>
        <v>35342597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-136609642</v>
      </c>
      <c r="C27" s="21">
        <v>0</v>
      </c>
      <c r="D27" s="103">
        <v>523353840</v>
      </c>
      <c r="E27" s="104">
        <v>551465226</v>
      </c>
      <c r="F27" s="104">
        <v>608471</v>
      </c>
      <c r="G27" s="104">
        <v>6108768</v>
      </c>
      <c r="H27" s="104">
        <v>29546365</v>
      </c>
      <c r="I27" s="104">
        <v>36263604</v>
      </c>
      <c r="J27" s="104">
        <v>13218296</v>
      </c>
      <c r="K27" s="104">
        <v>11015162</v>
      </c>
      <c r="L27" s="104">
        <v>50172957</v>
      </c>
      <c r="M27" s="104">
        <v>74406415</v>
      </c>
      <c r="N27" s="104">
        <v>4140337</v>
      </c>
      <c r="O27" s="104">
        <v>9981881</v>
      </c>
      <c r="P27" s="104">
        <v>21025919</v>
      </c>
      <c r="Q27" s="104">
        <v>35148137</v>
      </c>
      <c r="R27" s="104">
        <v>6192942</v>
      </c>
      <c r="S27" s="104">
        <v>6517417</v>
      </c>
      <c r="T27" s="104">
        <v>36131875</v>
      </c>
      <c r="U27" s="104">
        <v>48842234</v>
      </c>
      <c r="V27" s="104">
        <v>194660390</v>
      </c>
      <c r="W27" s="104">
        <v>551465222</v>
      </c>
      <c r="X27" s="104">
        <v>-356804832</v>
      </c>
      <c r="Y27" s="105">
        <v>-64.7</v>
      </c>
      <c r="Z27" s="106">
        <v>551465226</v>
      </c>
    </row>
    <row r="28" spans="1:26" ht="12.75">
      <c r="A28" s="107" t="s">
        <v>47</v>
      </c>
      <c r="B28" s="18">
        <v>-65107270</v>
      </c>
      <c r="C28" s="18">
        <v>0</v>
      </c>
      <c r="D28" s="58">
        <v>140388770</v>
      </c>
      <c r="E28" s="59">
        <v>257113186</v>
      </c>
      <c r="F28" s="59">
        <v>235871</v>
      </c>
      <c r="G28" s="59">
        <v>731645</v>
      </c>
      <c r="H28" s="59">
        <v>20343281</v>
      </c>
      <c r="I28" s="59">
        <v>21310797</v>
      </c>
      <c r="J28" s="59">
        <v>6680761</v>
      </c>
      <c r="K28" s="59">
        <v>6217213</v>
      </c>
      <c r="L28" s="59">
        <v>42726625</v>
      </c>
      <c r="M28" s="59">
        <v>55624599</v>
      </c>
      <c r="N28" s="59">
        <v>649711</v>
      </c>
      <c r="O28" s="59">
        <v>3873746</v>
      </c>
      <c r="P28" s="59">
        <v>14753492</v>
      </c>
      <c r="Q28" s="59">
        <v>19276949</v>
      </c>
      <c r="R28" s="59">
        <v>1376659</v>
      </c>
      <c r="S28" s="59">
        <v>1479226</v>
      </c>
      <c r="T28" s="59">
        <v>17465132</v>
      </c>
      <c r="U28" s="59">
        <v>20321017</v>
      </c>
      <c r="V28" s="59">
        <v>116533362</v>
      </c>
      <c r="W28" s="59">
        <v>257113186</v>
      </c>
      <c r="X28" s="59">
        <v>-140579824</v>
      </c>
      <c r="Y28" s="60">
        <v>-54.68</v>
      </c>
      <c r="Z28" s="61">
        <v>257113186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-28341548</v>
      </c>
      <c r="C30" s="18">
        <v>0</v>
      </c>
      <c r="D30" s="58">
        <v>181002156</v>
      </c>
      <c r="E30" s="59">
        <v>139850074</v>
      </c>
      <c r="F30" s="59">
        <v>372600</v>
      </c>
      <c r="G30" s="59">
        <v>5233247</v>
      </c>
      <c r="H30" s="59">
        <v>8479622</v>
      </c>
      <c r="I30" s="59">
        <v>14085469</v>
      </c>
      <c r="J30" s="59">
        <v>5519340</v>
      </c>
      <c r="K30" s="59">
        <v>3621051</v>
      </c>
      <c r="L30" s="59">
        <v>6155527</v>
      </c>
      <c r="M30" s="59">
        <v>15295918</v>
      </c>
      <c r="N30" s="59">
        <v>1697264</v>
      </c>
      <c r="O30" s="59">
        <v>3033936</v>
      </c>
      <c r="P30" s="59">
        <v>3315622</v>
      </c>
      <c r="Q30" s="59">
        <v>8046822</v>
      </c>
      <c r="R30" s="59">
        <v>826643</v>
      </c>
      <c r="S30" s="59">
        <v>766460</v>
      </c>
      <c r="T30" s="59">
        <v>4374127</v>
      </c>
      <c r="U30" s="59">
        <v>5967230</v>
      </c>
      <c r="V30" s="59">
        <v>43395439</v>
      </c>
      <c r="W30" s="59">
        <v>139850074</v>
      </c>
      <c r="X30" s="59">
        <v>-96454635</v>
      </c>
      <c r="Y30" s="60">
        <v>-68.97</v>
      </c>
      <c r="Z30" s="61">
        <v>139850074</v>
      </c>
    </row>
    <row r="31" spans="1:26" ht="12.75">
      <c r="A31" s="57" t="s">
        <v>49</v>
      </c>
      <c r="B31" s="18">
        <v>-43160824</v>
      </c>
      <c r="C31" s="18">
        <v>0</v>
      </c>
      <c r="D31" s="58">
        <v>201962914</v>
      </c>
      <c r="E31" s="59">
        <v>154501966</v>
      </c>
      <c r="F31" s="59">
        <v>0</v>
      </c>
      <c r="G31" s="59">
        <v>143876</v>
      </c>
      <c r="H31" s="59">
        <v>723462</v>
      </c>
      <c r="I31" s="59">
        <v>867338</v>
      </c>
      <c r="J31" s="59">
        <v>1018195</v>
      </c>
      <c r="K31" s="59">
        <v>1176898</v>
      </c>
      <c r="L31" s="59">
        <v>1290805</v>
      </c>
      <c r="M31" s="59">
        <v>3485898</v>
      </c>
      <c r="N31" s="59">
        <v>1793362</v>
      </c>
      <c r="O31" s="59">
        <v>3074199</v>
      </c>
      <c r="P31" s="59">
        <v>2956805</v>
      </c>
      <c r="Q31" s="59">
        <v>7824366</v>
      </c>
      <c r="R31" s="59">
        <v>3989640</v>
      </c>
      <c r="S31" s="59">
        <v>4271731</v>
      </c>
      <c r="T31" s="59">
        <v>14292616</v>
      </c>
      <c r="U31" s="59">
        <v>22553987</v>
      </c>
      <c r="V31" s="59">
        <v>34731589</v>
      </c>
      <c r="W31" s="59">
        <v>154501962</v>
      </c>
      <c r="X31" s="59">
        <v>-119770373</v>
      </c>
      <c r="Y31" s="60">
        <v>-77.52</v>
      </c>
      <c r="Z31" s="61">
        <v>154501966</v>
      </c>
    </row>
    <row r="32" spans="1:26" ht="12.75">
      <c r="A32" s="68" t="s">
        <v>50</v>
      </c>
      <c r="B32" s="21">
        <f>SUM(B28:B31)</f>
        <v>-136609642</v>
      </c>
      <c r="C32" s="21">
        <f>SUM(C28:C31)</f>
        <v>0</v>
      </c>
      <c r="D32" s="103">
        <f aca="true" t="shared" si="5" ref="D32:Z32">SUM(D28:D31)</f>
        <v>523353840</v>
      </c>
      <c r="E32" s="104">
        <f t="shared" si="5"/>
        <v>551465226</v>
      </c>
      <c r="F32" s="104">
        <f t="shared" si="5"/>
        <v>608471</v>
      </c>
      <c r="G32" s="104">
        <f t="shared" si="5"/>
        <v>6108768</v>
      </c>
      <c r="H32" s="104">
        <f t="shared" si="5"/>
        <v>29546365</v>
      </c>
      <c r="I32" s="104">
        <f t="shared" si="5"/>
        <v>36263604</v>
      </c>
      <c r="J32" s="104">
        <f t="shared" si="5"/>
        <v>13218296</v>
      </c>
      <c r="K32" s="104">
        <f t="shared" si="5"/>
        <v>11015162</v>
      </c>
      <c r="L32" s="104">
        <f t="shared" si="5"/>
        <v>50172957</v>
      </c>
      <c r="M32" s="104">
        <f t="shared" si="5"/>
        <v>74406415</v>
      </c>
      <c r="N32" s="104">
        <f t="shared" si="5"/>
        <v>4140337</v>
      </c>
      <c r="O32" s="104">
        <f t="shared" si="5"/>
        <v>9981881</v>
      </c>
      <c r="P32" s="104">
        <f t="shared" si="5"/>
        <v>21025919</v>
      </c>
      <c r="Q32" s="104">
        <f t="shared" si="5"/>
        <v>35148137</v>
      </c>
      <c r="R32" s="104">
        <f t="shared" si="5"/>
        <v>6192942</v>
      </c>
      <c r="S32" s="104">
        <f t="shared" si="5"/>
        <v>6517417</v>
      </c>
      <c r="T32" s="104">
        <f t="shared" si="5"/>
        <v>36131875</v>
      </c>
      <c r="U32" s="104">
        <f t="shared" si="5"/>
        <v>48842234</v>
      </c>
      <c r="V32" s="104">
        <f t="shared" si="5"/>
        <v>194660390</v>
      </c>
      <c r="W32" s="104">
        <f t="shared" si="5"/>
        <v>551465222</v>
      </c>
      <c r="X32" s="104">
        <f t="shared" si="5"/>
        <v>-356804832</v>
      </c>
      <c r="Y32" s="105">
        <f>+IF(W32&lt;&gt;0,(X32/W32)*100,0)</f>
        <v>-64.70123912909234</v>
      </c>
      <c r="Z32" s="106">
        <f t="shared" si="5"/>
        <v>551465226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12495977</v>
      </c>
      <c r="C35" s="18">
        <v>0</v>
      </c>
      <c r="D35" s="58">
        <v>677529788</v>
      </c>
      <c r="E35" s="59">
        <v>848846340</v>
      </c>
      <c r="F35" s="59">
        <v>65968151</v>
      </c>
      <c r="G35" s="59">
        <v>67947285</v>
      </c>
      <c r="H35" s="59">
        <v>-25054354</v>
      </c>
      <c r="I35" s="59">
        <v>108861082</v>
      </c>
      <c r="J35" s="59">
        <v>2354160</v>
      </c>
      <c r="K35" s="59">
        <v>-5211583</v>
      </c>
      <c r="L35" s="59">
        <v>15214450</v>
      </c>
      <c r="M35" s="59">
        <v>12357027</v>
      </c>
      <c r="N35" s="59">
        <v>23162664</v>
      </c>
      <c r="O35" s="59">
        <v>10491694</v>
      </c>
      <c r="P35" s="59">
        <v>145995271</v>
      </c>
      <c r="Q35" s="59">
        <v>179649629</v>
      </c>
      <c r="R35" s="59">
        <v>-52440613</v>
      </c>
      <c r="S35" s="59">
        <v>-17637056</v>
      </c>
      <c r="T35" s="59">
        <v>-2932817</v>
      </c>
      <c r="U35" s="59">
        <v>-73010486</v>
      </c>
      <c r="V35" s="59">
        <v>227857252</v>
      </c>
      <c r="W35" s="59">
        <v>104946477</v>
      </c>
      <c r="X35" s="59">
        <v>122910775</v>
      </c>
      <c r="Y35" s="60">
        <v>117.12</v>
      </c>
      <c r="Z35" s="61">
        <v>848846340</v>
      </c>
    </row>
    <row r="36" spans="1:26" ht="12.75">
      <c r="A36" s="57" t="s">
        <v>53</v>
      </c>
      <c r="B36" s="18">
        <v>29702568</v>
      </c>
      <c r="C36" s="18">
        <v>0</v>
      </c>
      <c r="D36" s="58">
        <v>3823678960</v>
      </c>
      <c r="E36" s="59">
        <v>3820366983</v>
      </c>
      <c r="F36" s="59">
        <v>-9793909</v>
      </c>
      <c r="G36" s="59">
        <v>-4534467</v>
      </c>
      <c r="H36" s="59">
        <v>19325707</v>
      </c>
      <c r="I36" s="59">
        <v>4997331</v>
      </c>
      <c r="J36" s="59">
        <v>2852621</v>
      </c>
      <c r="K36" s="59">
        <v>524976</v>
      </c>
      <c r="L36" s="59">
        <v>39856409</v>
      </c>
      <c r="M36" s="59">
        <v>43234006</v>
      </c>
      <c r="N36" s="59">
        <v>-6094118</v>
      </c>
      <c r="O36" s="59">
        <v>-460739</v>
      </c>
      <c r="P36" s="59">
        <v>10500283</v>
      </c>
      <c r="Q36" s="59">
        <v>3945426</v>
      </c>
      <c r="R36" s="59">
        <v>-14769783</v>
      </c>
      <c r="S36" s="59">
        <v>-3859309</v>
      </c>
      <c r="T36" s="59">
        <v>36543083</v>
      </c>
      <c r="U36" s="59">
        <v>17913991</v>
      </c>
      <c r="V36" s="59">
        <v>70090754</v>
      </c>
      <c r="W36" s="59">
        <v>134412067</v>
      </c>
      <c r="X36" s="59">
        <v>-64321313</v>
      </c>
      <c r="Y36" s="60">
        <v>-47.85</v>
      </c>
      <c r="Z36" s="61">
        <v>3820366983</v>
      </c>
    </row>
    <row r="37" spans="1:26" ht="12.75">
      <c r="A37" s="57" t="s">
        <v>54</v>
      </c>
      <c r="B37" s="18">
        <v>-71049690</v>
      </c>
      <c r="C37" s="18">
        <v>0</v>
      </c>
      <c r="D37" s="58">
        <v>328090237</v>
      </c>
      <c r="E37" s="59">
        <v>331415984</v>
      </c>
      <c r="F37" s="59">
        <v>-25520631</v>
      </c>
      <c r="G37" s="59">
        <v>65970461</v>
      </c>
      <c r="H37" s="59">
        <v>-9007979</v>
      </c>
      <c r="I37" s="59">
        <v>31441851</v>
      </c>
      <c r="J37" s="59">
        <v>5079328</v>
      </c>
      <c r="K37" s="59">
        <v>3106543</v>
      </c>
      <c r="L37" s="59">
        <v>1130434</v>
      </c>
      <c r="M37" s="59">
        <v>9316305</v>
      </c>
      <c r="N37" s="59">
        <v>12504915</v>
      </c>
      <c r="O37" s="59">
        <v>7563333</v>
      </c>
      <c r="P37" s="59">
        <v>137245986</v>
      </c>
      <c r="Q37" s="59">
        <v>157314234</v>
      </c>
      <c r="R37" s="59">
        <v>-62577613</v>
      </c>
      <c r="S37" s="59">
        <v>-27234113</v>
      </c>
      <c r="T37" s="59">
        <v>888521</v>
      </c>
      <c r="U37" s="59">
        <v>-88923205</v>
      </c>
      <c r="V37" s="59">
        <v>109149185</v>
      </c>
      <c r="W37" s="59">
        <v>29808299</v>
      </c>
      <c r="X37" s="59">
        <v>79340886</v>
      </c>
      <c r="Y37" s="60">
        <v>266.17</v>
      </c>
      <c r="Z37" s="61">
        <v>331415984</v>
      </c>
    </row>
    <row r="38" spans="1:26" ht="12.75">
      <c r="A38" s="57" t="s">
        <v>55</v>
      </c>
      <c r="B38" s="18">
        <v>109582843</v>
      </c>
      <c r="C38" s="18">
        <v>0</v>
      </c>
      <c r="D38" s="58">
        <v>694547166</v>
      </c>
      <c r="E38" s="59">
        <v>727023429</v>
      </c>
      <c r="F38" s="59">
        <v>-1634468</v>
      </c>
      <c r="G38" s="59">
        <v>0</v>
      </c>
      <c r="H38" s="59">
        <v>-2194567</v>
      </c>
      <c r="I38" s="59">
        <v>-3829035</v>
      </c>
      <c r="J38" s="59">
        <v>-7335716</v>
      </c>
      <c r="K38" s="59">
        <v>-1481984</v>
      </c>
      <c r="L38" s="59">
        <v>-6714597</v>
      </c>
      <c r="M38" s="59">
        <v>-15532297</v>
      </c>
      <c r="N38" s="59">
        <v>-1680090</v>
      </c>
      <c r="O38" s="59">
        <v>0</v>
      </c>
      <c r="P38" s="59">
        <v>-5130323</v>
      </c>
      <c r="Q38" s="59">
        <v>-6810413</v>
      </c>
      <c r="R38" s="59">
        <v>-4939194</v>
      </c>
      <c r="S38" s="59">
        <v>-1685189</v>
      </c>
      <c r="T38" s="59">
        <v>46221946</v>
      </c>
      <c r="U38" s="59">
        <v>39597563</v>
      </c>
      <c r="V38" s="59">
        <v>13425818</v>
      </c>
      <c r="W38" s="59">
        <v>82059664</v>
      </c>
      <c r="X38" s="59">
        <v>-68633846</v>
      </c>
      <c r="Y38" s="60">
        <v>-83.64</v>
      </c>
      <c r="Z38" s="61">
        <v>727023429</v>
      </c>
    </row>
    <row r="39" spans="1:26" ht="12.75">
      <c r="A39" s="57" t="s">
        <v>56</v>
      </c>
      <c r="B39" s="18">
        <v>-18497693</v>
      </c>
      <c r="C39" s="18">
        <v>0</v>
      </c>
      <c r="D39" s="58">
        <v>3484823329</v>
      </c>
      <c r="E39" s="59">
        <v>3575431313</v>
      </c>
      <c r="F39" s="59">
        <v>-47003</v>
      </c>
      <c r="G39" s="59">
        <v>-127966</v>
      </c>
      <c r="H39" s="59">
        <v>50023</v>
      </c>
      <c r="I39" s="59">
        <v>-124946</v>
      </c>
      <c r="J39" s="59">
        <v>-20600</v>
      </c>
      <c r="K39" s="59">
        <v>343360</v>
      </c>
      <c r="L39" s="59">
        <v>-45208</v>
      </c>
      <c r="M39" s="59">
        <v>277552</v>
      </c>
      <c r="N39" s="59">
        <v>3716</v>
      </c>
      <c r="O39" s="59">
        <v>2838627</v>
      </c>
      <c r="P39" s="59">
        <v>-113807</v>
      </c>
      <c r="Q39" s="59">
        <v>2728536</v>
      </c>
      <c r="R39" s="59">
        <v>100</v>
      </c>
      <c r="S39" s="59">
        <v>-117043</v>
      </c>
      <c r="T39" s="59">
        <v>-29803523</v>
      </c>
      <c r="U39" s="59">
        <v>-29920466</v>
      </c>
      <c r="V39" s="59">
        <v>-27039324</v>
      </c>
      <c r="W39" s="59">
        <v>92147984</v>
      </c>
      <c r="X39" s="59">
        <v>-119187308</v>
      </c>
      <c r="Y39" s="60">
        <v>-129.34</v>
      </c>
      <c r="Z39" s="61">
        <v>3575431313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-51909314</v>
      </c>
      <c r="C42" s="18">
        <v>0</v>
      </c>
      <c r="D42" s="58">
        <v>-1075103222</v>
      </c>
      <c r="E42" s="59">
        <v>-1084798735</v>
      </c>
      <c r="F42" s="59">
        <v>-29977724</v>
      </c>
      <c r="G42" s="59">
        <v>-85151474</v>
      </c>
      <c r="H42" s="59">
        <v>-93533830</v>
      </c>
      <c r="I42" s="59">
        <v>-208663028</v>
      </c>
      <c r="J42" s="59">
        <v>-82584444</v>
      </c>
      <c r="K42" s="59">
        <v>-93480846</v>
      </c>
      <c r="L42" s="59">
        <v>-97713799</v>
      </c>
      <c r="M42" s="59">
        <v>-273779089</v>
      </c>
      <c r="N42" s="59">
        <v>-76873360</v>
      </c>
      <c r="O42" s="59">
        <v>-78804680</v>
      </c>
      <c r="P42" s="59">
        <v>-83517817</v>
      </c>
      <c r="Q42" s="59">
        <v>-239195857</v>
      </c>
      <c r="R42" s="59">
        <v>-70846703</v>
      </c>
      <c r="S42" s="59">
        <v>-70516841</v>
      </c>
      <c r="T42" s="59">
        <v>-110359961</v>
      </c>
      <c r="U42" s="59">
        <v>-251723505</v>
      </c>
      <c r="V42" s="59">
        <v>-973361479</v>
      </c>
      <c r="W42" s="59">
        <v>-1084798735</v>
      </c>
      <c r="X42" s="59">
        <v>111437256</v>
      </c>
      <c r="Y42" s="60">
        <v>-10.27</v>
      </c>
      <c r="Z42" s="61">
        <v>-1084798735</v>
      </c>
    </row>
    <row r="43" spans="1:26" ht="12.75">
      <c r="A43" s="57" t="s">
        <v>59</v>
      </c>
      <c r="B43" s="18">
        <v>-257649</v>
      </c>
      <c r="C43" s="18">
        <v>0</v>
      </c>
      <c r="D43" s="58">
        <v>-319308118</v>
      </c>
      <c r="E43" s="59">
        <v>-283064943</v>
      </c>
      <c r="F43" s="59">
        <v>6794276</v>
      </c>
      <c r="G43" s="59">
        <v>240855</v>
      </c>
      <c r="H43" s="59">
        <v>-422577</v>
      </c>
      <c r="I43" s="59">
        <v>6612554</v>
      </c>
      <c r="J43" s="59">
        <v>145017</v>
      </c>
      <c r="K43" s="59">
        <v>124511</v>
      </c>
      <c r="L43" s="59">
        <v>-173638</v>
      </c>
      <c r="M43" s="59">
        <v>95890</v>
      </c>
      <c r="N43" s="59">
        <v>-82093</v>
      </c>
      <c r="O43" s="59">
        <v>208165</v>
      </c>
      <c r="P43" s="59">
        <v>83016</v>
      </c>
      <c r="Q43" s="59">
        <v>209088</v>
      </c>
      <c r="R43" s="59">
        <v>10437089</v>
      </c>
      <c r="S43" s="59">
        <v>-10585999</v>
      </c>
      <c r="T43" s="59">
        <v>152500</v>
      </c>
      <c r="U43" s="59">
        <v>3590</v>
      </c>
      <c r="V43" s="59">
        <v>6921122</v>
      </c>
      <c r="W43" s="59">
        <v>-290139622</v>
      </c>
      <c r="X43" s="59">
        <v>297060744</v>
      </c>
      <c r="Y43" s="60">
        <v>-102.39</v>
      </c>
      <c r="Z43" s="61">
        <v>-283064943</v>
      </c>
    </row>
    <row r="44" spans="1:26" ht="12.75">
      <c r="A44" s="57" t="s">
        <v>60</v>
      </c>
      <c r="B44" s="18">
        <v>-18117</v>
      </c>
      <c r="C44" s="18">
        <v>0</v>
      </c>
      <c r="D44" s="58">
        <v>65057807</v>
      </c>
      <c r="E44" s="59">
        <v>12224975</v>
      </c>
      <c r="F44" s="59">
        <v>-7588178</v>
      </c>
      <c r="G44" s="59">
        <v>58527</v>
      </c>
      <c r="H44" s="59">
        <v>-610303</v>
      </c>
      <c r="I44" s="59">
        <v>-8139954</v>
      </c>
      <c r="J44" s="59">
        <v>195230</v>
      </c>
      <c r="K44" s="59">
        <v>-991</v>
      </c>
      <c r="L44" s="59">
        <v>-1119423</v>
      </c>
      <c r="M44" s="59">
        <v>-925184</v>
      </c>
      <c r="N44" s="59">
        <v>640490</v>
      </c>
      <c r="O44" s="59">
        <v>184518</v>
      </c>
      <c r="P44" s="59">
        <v>118739</v>
      </c>
      <c r="Q44" s="59">
        <v>943747</v>
      </c>
      <c r="R44" s="59">
        <v>-174261</v>
      </c>
      <c r="S44" s="59">
        <v>-45953</v>
      </c>
      <c r="T44" s="59">
        <v>120247</v>
      </c>
      <c r="U44" s="59">
        <v>-99967</v>
      </c>
      <c r="V44" s="59">
        <v>-8221358</v>
      </c>
      <c r="W44" s="59">
        <v>20537227</v>
      </c>
      <c r="X44" s="59">
        <v>-28758585</v>
      </c>
      <c r="Y44" s="60">
        <v>-140.03</v>
      </c>
      <c r="Z44" s="61">
        <v>12224975</v>
      </c>
    </row>
    <row r="45" spans="1:26" ht="12.75">
      <c r="A45" s="68" t="s">
        <v>61</v>
      </c>
      <c r="B45" s="21">
        <v>-52185080</v>
      </c>
      <c r="C45" s="21">
        <v>0</v>
      </c>
      <c r="D45" s="103">
        <v>-840339428</v>
      </c>
      <c r="E45" s="104">
        <v>-866624598</v>
      </c>
      <c r="F45" s="104">
        <v>-30771626</v>
      </c>
      <c r="G45" s="104">
        <f>+F45+G42+G43+G44+G83</f>
        <v>-115623718</v>
      </c>
      <c r="H45" s="104">
        <f>+G45+H42+H43+H44+H83</f>
        <v>-210190428</v>
      </c>
      <c r="I45" s="104">
        <f>+H45</f>
        <v>-210190428</v>
      </c>
      <c r="J45" s="104">
        <f>+H45+J42+J43+J44+J83</f>
        <v>-292434625</v>
      </c>
      <c r="K45" s="104">
        <f>+J45+K42+K43+K44+K83</f>
        <v>-385791951</v>
      </c>
      <c r="L45" s="104">
        <f>+K45+L42+L43+L44+L83</f>
        <v>-484798811</v>
      </c>
      <c r="M45" s="104">
        <f>+L45</f>
        <v>-484798811</v>
      </c>
      <c r="N45" s="104">
        <f>+L45+N42+N43+N44+N83</f>
        <v>-561113774</v>
      </c>
      <c r="O45" s="104">
        <f>+N45+O42+O43+O44+O83</f>
        <v>-639525771</v>
      </c>
      <c r="P45" s="104">
        <f>+O45+P42+P43+P44+P83</f>
        <v>-722841833</v>
      </c>
      <c r="Q45" s="104">
        <f>+P45</f>
        <v>-722841833</v>
      </c>
      <c r="R45" s="104">
        <f>+P45+R42+R43+R44+R83</f>
        <v>-783425708</v>
      </c>
      <c r="S45" s="104">
        <f>+R45+S42+S43+S44+S83</f>
        <v>-864574501</v>
      </c>
      <c r="T45" s="104">
        <f>+S45+T42+T43+T44+T83</f>
        <v>-974661715</v>
      </c>
      <c r="U45" s="104">
        <f>+T45</f>
        <v>-974661715</v>
      </c>
      <c r="V45" s="104">
        <f>+U45</f>
        <v>-974661715</v>
      </c>
      <c r="W45" s="104">
        <f>+W83+W42+W43+W44</f>
        <v>-1354401130</v>
      </c>
      <c r="X45" s="104">
        <f>+V45-W45</f>
        <v>379739415</v>
      </c>
      <c r="Y45" s="105">
        <f>+IF(W45&lt;&gt;0,+(X45/W45)*100,0)</f>
        <v>-28.03744079865025</v>
      </c>
      <c r="Z45" s="106">
        <v>-866624598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-0.006331985428104446</v>
      </c>
      <c r="K59" s="10">
        <f t="shared" si="7"/>
        <v>-0.033312745243136696</v>
      </c>
      <c r="L59" s="10">
        <f t="shared" si="7"/>
        <v>-0.03142299548330119</v>
      </c>
      <c r="M59" s="10">
        <f t="shared" si="7"/>
        <v>-0.023268625942693716</v>
      </c>
      <c r="N59" s="10">
        <f t="shared" si="7"/>
        <v>-0.01869312526526566</v>
      </c>
      <c r="O59" s="10">
        <f t="shared" si="7"/>
        <v>-0.03986763144999177</v>
      </c>
      <c r="P59" s="10">
        <f t="shared" si="7"/>
        <v>-0.023918318016130747</v>
      </c>
      <c r="Q59" s="10">
        <f t="shared" si="7"/>
        <v>-0.027493309413057505</v>
      </c>
      <c r="R59" s="10">
        <f t="shared" si="7"/>
        <v>0</v>
      </c>
      <c r="S59" s="10">
        <f t="shared" si="7"/>
        <v>-0.015055633721975034</v>
      </c>
      <c r="T59" s="10">
        <f t="shared" si="7"/>
        <v>-0.04001150416059791</v>
      </c>
      <c r="U59" s="10">
        <f t="shared" si="7"/>
        <v>-0.018018286551659234</v>
      </c>
      <c r="V59" s="10">
        <f t="shared" si="7"/>
        <v>-0.017089886819140455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-0.0002747834458821832</v>
      </c>
      <c r="K61" s="13">
        <f t="shared" si="7"/>
        <v>-0.0019004402964193094</v>
      </c>
      <c r="L61" s="13">
        <f t="shared" si="7"/>
        <v>-0.000641627325478476</v>
      </c>
      <c r="M61" s="13">
        <f t="shared" si="7"/>
        <v>-0.0009514563978498272</v>
      </c>
      <c r="N61" s="13">
        <f t="shared" si="7"/>
        <v>0</v>
      </c>
      <c r="O61" s="13">
        <f t="shared" si="7"/>
        <v>-0.0019030054638192655</v>
      </c>
      <c r="P61" s="13">
        <f t="shared" si="7"/>
        <v>0</v>
      </c>
      <c r="Q61" s="13">
        <f t="shared" si="7"/>
        <v>-0.0006358151151680092</v>
      </c>
      <c r="R61" s="13">
        <f t="shared" si="7"/>
        <v>0</v>
      </c>
      <c r="S61" s="13">
        <f t="shared" si="7"/>
        <v>-0.001547001461598504</v>
      </c>
      <c r="T61" s="13">
        <f t="shared" si="7"/>
        <v>-0.00381203736297102</v>
      </c>
      <c r="U61" s="13">
        <f t="shared" si="7"/>
        <v>-0.0015888689173331237</v>
      </c>
      <c r="V61" s="13">
        <f t="shared" si="7"/>
        <v>-0.0007597473667481136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-0.0054754212067395155</v>
      </c>
      <c r="L62" s="13">
        <f t="shared" si="7"/>
        <v>-0.0017958981685829564</v>
      </c>
      <c r="M62" s="13">
        <f t="shared" si="7"/>
        <v>-0.0024984504339492335</v>
      </c>
      <c r="N62" s="13">
        <f t="shared" si="7"/>
        <v>-0.0032207422187134176</v>
      </c>
      <c r="O62" s="13">
        <f t="shared" si="7"/>
        <v>-0.005024942287791547</v>
      </c>
      <c r="P62" s="13">
        <f t="shared" si="7"/>
        <v>-0.0038725713445424944</v>
      </c>
      <c r="Q62" s="13">
        <f t="shared" si="7"/>
        <v>-0.003979688339220695</v>
      </c>
      <c r="R62" s="13">
        <f t="shared" si="7"/>
        <v>0</v>
      </c>
      <c r="S62" s="13">
        <f t="shared" si="7"/>
        <v>-0.001095473037183977</v>
      </c>
      <c r="T62" s="13">
        <f t="shared" si="7"/>
        <v>-0.0005733361426804324</v>
      </c>
      <c r="U62" s="13">
        <f t="shared" si="7"/>
        <v>-0.0005648624489329043</v>
      </c>
      <c r="V62" s="13">
        <f t="shared" si="7"/>
        <v>-0.0018959487348012124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-0.005163686620798162</v>
      </c>
      <c r="K63" s="13">
        <f t="shared" si="7"/>
        <v>-0.010043632052197648</v>
      </c>
      <c r="L63" s="13">
        <f t="shared" si="7"/>
        <v>-0.010420722249173215</v>
      </c>
      <c r="M63" s="13">
        <f t="shared" si="7"/>
        <v>-0.008562220329146143</v>
      </c>
      <c r="N63" s="13">
        <f t="shared" si="7"/>
        <v>-0.004027195275069729</v>
      </c>
      <c r="O63" s="13">
        <f t="shared" si="7"/>
        <v>-0.0050054200919911074</v>
      </c>
      <c r="P63" s="13">
        <f t="shared" si="7"/>
        <v>0</v>
      </c>
      <c r="Q63" s="13">
        <f t="shared" si="7"/>
        <v>-0.003108393351795526</v>
      </c>
      <c r="R63" s="13">
        <f t="shared" si="7"/>
        <v>0</v>
      </c>
      <c r="S63" s="13">
        <f t="shared" si="7"/>
        <v>0.0010135804421975037</v>
      </c>
      <c r="T63" s="13">
        <f t="shared" si="7"/>
        <v>0</v>
      </c>
      <c r="U63" s="13">
        <f t="shared" si="7"/>
        <v>0.00033667891854854455</v>
      </c>
      <c r="V63" s="13">
        <f t="shared" si="7"/>
        <v>-0.0029065492239840496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-0.0019911826967262533</v>
      </c>
      <c r="L64" s="13">
        <f t="shared" si="7"/>
        <v>-0.0020335274801691963</v>
      </c>
      <c r="M64" s="13">
        <f t="shared" si="7"/>
        <v>-0.001341986834646398</v>
      </c>
      <c r="N64" s="13">
        <f t="shared" si="7"/>
        <v>-0.0008838195004894801</v>
      </c>
      <c r="O64" s="13">
        <f t="shared" si="7"/>
        <v>-0.0028423880331673954</v>
      </c>
      <c r="P64" s="13">
        <f t="shared" si="7"/>
        <v>0</v>
      </c>
      <c r="Q64" s="13">
        <f t="shared" si="7"/>
        <v>-0.0012462781863698247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-0.0006483167836726512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242150000</v>
      </c>
      <c r="E68" s="20">
        <v>242950000</v>
      </c>
      <c r="F68" s="20">
        <v>22369019</v>
      </c>
      <c r="G68" s="20">
        <v>19555783</v>
      </c>
      <c r="H68" s="20">
        <v>19611355</v>
      </c>
      <c r="I68" s="20">
        <v>61536157</v>
      </c>
      <c r="J68" s="20">
        <v>21130813</v>
      </c>
      <c r="K68" s="20">
        <v>19418994</v>
      </c>
      <c r="L68" s="20">
        <v>19969452</v>
      </c>
      <c r="M68" s="20">
        <v>60519259</v>
      </c>
      <c r="N68" s="20">
        <v>19975258</v>
      </c>
      <c r="O68" s="20">
        <v>19966072</v>
      </c>
      <c r="P68" s="20">
        <v>19938693</v>
      </c>
      <c r="Q68" s="20">
        <v>59880023</v>
      </c>
      <c r="R68" s="20">
        <v>19966001</v>
      </c>
      <c r="S68" s="20">
        <v>19965948</v>
      </c>
      <c r="T68" s="20">
        <v>19047022</v>
      </c>
      <c r="U68" s="20">
        <v>58978971</v>
      </c>
      <c r="V68" s="20">
        <v>240914410</v>
      </c>
      <c r="W68" s="20">
        <v>242950000</v>
      </c>
      <c r="X68" s="20">
        <v>0</v>
      </c>
      <c r="Y68" s="19">
        <v>0</v>
      </c>
      <c r="Z68" s="22">
        <v>242950000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9989631</v>
      </c>
      <c r="C70" s="18">
        <v>0</v>
      </c>
      <c r="D70" s="19">
        <v>398867716</v>
      </c>
      <c r="E70" s="20">
        <v>403867716</v>
      </c>
      <c r="F70" s="20">
        <v>25207418</v>
      </c>
      <c r="G70" s="20">
        <v>46218281</v>
      </c>
      <c r="H70" s="20">
        <v>35673728</v>
      </c>
      <c r="I70" s="20">
        <v>107099427</v>
      </c>
      <c r="J70" s="20">
        <v>31297373</v>
      </c>
      <c r="K70" s="20">
        <v>34834033</v>
      </c>
      <c r="L70" s="20">
        <v>38340013</v>
      </c>
      <c r="M70" s="20">
        <v>104471419</v>
      </c>
      <c r="N70" s="20">
        <v>36070919</v>
      </c>
      <c r="O70" s="20">
        <v>35102369</v>
      </c>
      <c r="P70" s="20">
        <v>33888700</v>
      </c>
      <c r="Q70" s="20">
        <v>105061988</v>
      </c>
      <c r="R70" s="20">
        <v>32678119</v>
      </c>
      <c r="S70" s="20">
        <v>33031643</v>
      </c>
      <c r="T70" s="20">
        <v>23976680</v>
      </c>
      <c r="U70" s="20">
        <v>89686442</v>
      </c>
      <c r="V70" s="20">
        <v>406319276</v>
      </c>
      <c r="W70" s="20">
        <v>403867716</v>
      </c>
      <c r="X70" s="20">
        <v>0</v>
      </c>
      <c r="Y70" s="19">
        <v>0</v>
      </c>
      <c r="Z70" s="22">
        <v>403867716</v>
      </c>
    </row>
    <row r="71" spans="1:26" ht="12.75" hidden="1">
      <c r="A71" s="38" t="s">
        <v>67</v>
      </c>
      <c r="B71" s="18">
        <v>1381315</v>
      </c>
      <c r="C71" s="18">
        <v>0</v>
      </c>
      <c r="D71" s="19">
        <v>127320000</v>
      </c>
      <c r="E71" s="20">
        <v>128820000</v>
      </c>
      <c r="F71" s="20">
        <v>10252145</v>
      </c>
      <c r="G71" s="20">
        <v>10105300</v>
      </c>
      <c r="H71" s="20">
        <v>9417585</v>
      </c>
      <c r="I71" s="20">
        <v>29775030</v>
      </c>
      <c r="J71" s="20">
        <v>10652976</v>
      </c>
      <c r="K71" s="20">
        <v>11542491</v>
      </c>
      <c r="L71" s="20">
        <v>11025124</v>
      </c>
      <c r="M71" s="20">
        <v>33220591</v>
      </c>
      <c r="N71" s="20">
        <v>15027592</v>
      </c>
      <c r="O71" s="20">
        <v>12059840</v>
      </c>
      <c r="P71" s="20">
        <v>11207024</v>
      </c>
      <c r="Q71" s="20">
        <v>38294456</v>
      </c>
      <c r="R71" s="20">
        <v>10789926</v>
      </c>
      <c r="S71" s="20">
        <v>11319311</v>
      </c>
      <c r="T71" s="20">
        <v>10465065</v>
      </c>
      <c r="U71" s="20">
        <v>32574302</v>
      </c>
      <c r="V71" s="20">
        <v>133864379</v>
      </c>
      <c r="W71" s="20">
        <v>128820000</v>
      </c>
      <c r="X71" s="20">
        <v>0</v>
      </c>
      <c r="Y71" s="19">
        <v>0</v>
      </c>
      <c r="Z71" s="22">
        <v>128820000</v>
      </c>
    </row>
    <row r="72" spans="1:26" ht="12.75" hidden="1">
      <c r="A72" s="38" t="s">
        <v>68</v>
      </c>
      <c r="B72" s="18">
        <v>10290</v>
      </c>
      <c r="C72" s="18">
        <v>0</v>
      </c>
      <c r="D72" s="19">
        <v>80020100</v>
      </c>
      <c r="E72" s="20">
        <v>81020100</v>
      </c>
      <c r="F72" s="20">
        <v>6471195</v>
      </c>
      <c r="G72" s="20">
        <v>6307331</v>
      </c>
      <c r="H72" s="20">
        <v>6352646</v>
      </c>
      <c r="I72" s="20">
        <v>19131172</v>
      </c>
      <c r="J72" s="20">
        <v>6681273</v>
      </c>
      <c r="K72" s="20">
        <v>6840155</v>
      </c>
      <c r="L72" s="20">
        <v>6765366</v>
      </c>
      <c r="M72" s="20">
        <v>20286794</v>
      </c>
      <c r="N72" s="20">
        <v>8541925</v>
      </c>
      <c r="O72" s="20">
        <v>6812615</v>
      </c>
      <c r="P72" s="20">
        <v>6682568</v>
      </c>
      <c r="Q72" s="20">
        <v>22037108</v>
      </c>
      <c r="R72" s="20">
        <v>6767658</v>
      </c>
      <c r="S72" s="20">
        <v>6511570</v>
      </c>
      <c r="T72" s="20">
        <v>6324019</v>
      </c>
      <c r="U72" s="20">
        <v>19603247</v>
      </c>
      <c r="V72" s="20">
        <v>81058321</v>
      </c>
      <c r="W72" s="20">
        <v>81020100</v>
      </c>
      <c r="X72" s="20">
        <v>0</v>
      </c>
      <c r="Y72" s="19">
        <v>0</v>
      </c>
      <c r="Z72" s="22">
        <v>81020100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70122000</v>
      </c>
      <c r="E73" s="20">
        <v>69242000</v>
      </c>
      <c r="F73" s="20">
        <v>5812732</v>
      </c>
      <c r="G73" s="20">
        <v>5781012</v>
      </c>
      <c r="H73" s="20">
        <v>5741504</v>
      </c>
      <c r="I73" s="20">
        <v>17335248</v>
      </c>
      <c r="J73" s="20">
        <v>5758789</v>
      </c>
      <c r="K73" s="20">
        <v>5775462</v>
      </c>
      <c r="L73" s="20">
        <v>5753549</v>
      </c>
      <c r="M73" s="20">
        <v>17287800</v>
      </c>
      <c r="N73" s="20">
        <v>5770409</v>
      </c>
      <c r="O73" s="20">
        <v>5804978</v>
      </c>
      <c r="P73" s="20">
        <v>5756217</v>
      </c>
      <c r="Q73" s="20">
        <v>17331604</v>
      </c>
      <c r="R73" s="20">
        <v>5784312</v>
      </c>
      <c r="S73" s="20">
        <v>5788612</v>
      </c>
      <c r="T73" s="20">
        <v>5574445</v>
      </c>
      <c r="U73" s="20">
        <v>17147369</v>
      </c>
      <c r="V73" s="20">
        <v>69102021</v>
      </c>
      <c r="W73" s="20">
        <v>69242000</v>
      </c>
      <c r="X73" s="20">
        <v>0</v>
      </c>
      <c r="Y73" s="19">
        <v>0</v>
      </c>
      <c r="Z73" s="22">
        <v>69242000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4151100</v>
      </c>
      <c r="E75" s="29">
        <v>4451100</v>
      </c>
      <c r="F75" s="29">
        <v>407598</v>
      </c>
      <c r="G75" s="29">
        <v>421018</v>
      </c>
      <c r="H75" s="29">
        <v>373457</v>
      </c>
      <c r="I75" s="29">
        <v>1202073</v>
      </c>
      <c r="J75" s="29">
        <v>396754</v>
      </c>
      <c r="K75" s="29">
        <v>416438</v>
      </c>
      <c r="L75" s="29">
        <v>423177</v>
      </c>
      <c r="M75" s="29">
        <v>1236369</v>
      </c>
      <c r="N75" s="29">
        <v>408686</v>
      </c>
      <c r="O75" s="29">
        <v>450928</v>
      </c>
      <c r="P75" s="29">
        <v>367963</v>
      </c>
      <c r="Q75" s="29">
        <v>1227577</v>
      </c>
      <c r="R75" s="29">
        <v>456474</v>
      </c>
      <c r="S75" s="29">
        <v>472587</v>
      </c>
      <c r="T75" s="29">
        <v>441282</v>
      </c>
      <c r="U75" s="29">
        <v>1370343</v>
      </c>
      <c r="V75" s="29">
        <v>5036362</v>
      </c>
      <c r="W75" s="29">
        <v>4451100</v>
      </c>
      <c r="X75" s="29">
        <v>0</v>
      </c>
      <c r="Y75" s="28">
        <v>0</v>
      </c>
      <c r="Z75" s="30">
        <v>4451100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-1338</v>
      </c>
      <c r="K77" s="20">
        <v>-6469</v>
      </c>
      <c r="L77" s="20">
        <v>-6275</v>
      </c>
      <c r="M77" s="20">
        <v>-14082</v>
      </c>
      <c r="N77" s="20">
        <v>-3734</v>
      </c>
      <c r="O77" s="20">
        <v>-7960</v>
      </c>
      <c r="P77" s="20">
        <v>-4769</v>
      </c>
      <c r="Q77" s="20">
        <v>-16463</v>
      </c>
      <c r="R77" s="20">
        <v>0</v>
      </c>
      <c r="S77" s="20">
        <v>-3006</v>
      </c>
      <c r="T77" s="20">
        <v>-7621</v>
      </c>
      <c r="U77" s="20">
        <v>-10627</v>
      </c>
      <c r="V77" s="20">
        <v>-41172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-86</v>
      </c>
      <c r="K79" s="20">
        <v>-662</v>
      </c>
      <c r="L79" s="20">
        <v>-246</v>
      </c>
      <c r="M79" s="20">
        <v>-994</v>
      </c>
      <c r="N79" s="20">
        <v>0</v>
      </c>
      <c r="O79" s="20">
        <v>-668</v>
      </c>
      <c r="P79" s="20">
        <v>0</v>
      </c>
      <c r="Q79" s="20">
        <v>-668</v>
      </c>
      <c r="R79" s="20">
        <v>0</v>
      </c>
      <c r="S79" s="20">
        <v>-511</v>
      </c>
      <c r="T79" s="20">
        <v>-914</v>
      </c>
      <c r="U79" s="20">
        <v>-1425</v>
      </c>
      <c r="V79" s="20">
        <v>-3087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-632</v>
      </c>
      <c r="L80" s="20">
        <v>-198</v>
      </c>
      <c r="M80" s="20">
        <v>-830</v>
      </c>
      <c r="N80" s="20">
        <v>-484</v>
      </c>
      <c r="O80" s="20">
        <v>-606</v>
      </c>
      <c r="P80" s="20">
        <v>-434</v>
      </c>
      <c r="Q80" s="20">
        <v>-1524</v>
      </c>
      <c r="R80" s="20">
        <v>0</v>
      </c>
      <c r="S80" s="20">
        <v>-124</v>
      </c>
      <c r="T80" s="20">
        <v>-60</v>
      </c>
      <c r="U80" s="20">
        <v>-184</v>
      </c>
      <c r="V80" s="20">
        <v>-2538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-345</v>
      </c>
      <c r="K81" s="20">
        <v>-687</v>
      </c>
      <c r="L81" s="20">
        <v>-705</v>
      </c>
      <c r="M81" s="20">
        <v>-1737</v>
      </c>
      <c r="N81" s="20">
        <v>-344</v>
      </c>
      <c r="O81" s="20">
        <v>-341</v>
      </c>
      <c r="P81" s="20">
        <v>0</v>
      </c>
      <c r="Q81" s="20">
        <v>-685</v>
      </c>
      <c r="R81" s="20">
        <v>0</v>
      </c>
      <c r="S81" s="20">
        <v>66</v>
      </c>
      <c r="T81" s="20">
        <v>0</v>
      </c>
      <c r="U81" s="20">
        <v>66</v>
      </c>
      <c r="V81" s="20">
        <v>-2356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-115</v>
      </c>
      <c r="L82" s="20">
        <v>-117</v>
      </c>
      <c r="M82" s="20">
        <v>-232</v>
      </c>
      <c r="N82" s="20">
        <v>-51</v>
      </c>
      <c r="O82" s="20">
        <v>-165</v>
      </c>
      <c r="P82" s="20">
        <v>0</v>
      </c>
      <c r="Q82" s="20">
        <v>-216</v>
      </c>
      <c r="R82" s="20">
        <v>0</v>
      </c>
      <c r="S82" s="20">
        <v>0</v>
      </c>
      <c r="T82" s="20">
        <v>0</v>
      </c>
      <c r="U82" s="20">
        <v>0</v>
      </c>
      <c r="V82" s="20">
        <v>-448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>
        <v>489014105</v>
      </c>
      <c r="E83" s="20">
        <v>489014105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489014105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66192716</v>
      </c>
      <c r="C5" s="18">
        <v>0</v>
      </c>
      <c r="D5" s="58">
        <v>69193000</v>
      </c>
      <c r="E5" s="59">
        <v>69193000</v>
      </c>
      <c r="F5" s="59">
        <v>30009046</v>
      </c>
      <c r="G5" s="59">
        <v>3912139</v>
      </c>
      <c r="H5" s="59">
        <v>3312791</v>
      </c>
      <c r="I5" s="59">
        <v>37233976</v>
      </c>
      <c r="J5" s="59">
        <v>3802348</v>
      </c>
      <c r="K5" s="59">
        <v>3874559</v>
      </c>
      <c r="L5" s="59">
        <v>3895338</v>
      </c>
      <c r="M5" s="59">
        <v>11572245</v>
      </c>
      <c r="N5" s="59">
        <v>3869077</v>
      </c>
      <c r="O5" s="59">
        <v>3919606</v>
      </c>
      <c r="P5" s="59">
        <v>3873493</v>
      </c>
      <c r="Q5" s="59">
        <v>11662176</v>
      </c>
      <c r="R5" s="59">
        <v>3866244</v>
      </c>
      <c r="S5" s="59">
        <v>3919820</v>
      </c>
      <c r="T5" s="59">
        <v>4088330</v>
      </c>
      <c r="U5" s="59">
        <v>11874394</v>
      </c>
      <c r="V5" s="59">
        <v>72342791</v>
      </c>
      <c r="W5" s="59">
        <v>69193000</v>
      </c>
      <c r="X5" s="59">
        <v>3149791</v>
      </c>
      <c r="Y5" s="60">
        <v>4.55</v>
      </c>
      <c r="Z5" s="61">
        <v>69193000</v>
      </c>
    </row>
    <row r="6" spans="1:26" ht="12.75">
      <c r="A6" s="57" t="s">
        <v>32</v>
      </c>
      <c r="B6" s="18">
        <v>174679373</v>
      </c>
      <c r="C6" s="18">
        <v>0</v>
      </c>
      <c r="D6" s="58">
        <v>178098200</v>
      </c>
      <c r="E6" s="59">
        <v>184074400</v>
      </c>
      <c r="F6" s="59">
        <v>15665199</v>
      </c>
      <c r="G6" s="59">
        <v>15713399</v>
      </c>
      <c r="H6" s="59">
        <v>15570371</v>
      </c>
      <c r="I6" s="59">
        <v>46948969</v>
      </c>
      <c r="J6" s="59">
        <v>14771823</v>
      </c>
      <c r="K6" s="59">
        <v>15175084</v>
      </c>
      <c r="L6" s="59">
        <v>15346968</v>
      </c>
      <c r="M6" s="59">
        <v>45293875</v>
      </c>
      <c r="N6" s="59">
        <v>17659501</v>
      </c>
      <c r="O6" s="59">
        <v>14803779</v>
      </c>
      <c r="P6" s="59">
        <v>15153438</v>
      </c>
      <c r="Q6" s="59">
        <v>47616718</v>
      </c>
      <c r="R6" s="59">
        <v>14350958</v>
      </c>
      <c r="S6" s="59">
        <v>15271865</v>
      </c>
      <c r="T6" s="59">
        <v>14661960</v>
      </c>
      <c r="U6" s="59">
        <v>44284783</v>
      </c>
      <c r="V6" s="59">
        <v>184144345</v>
      </c>
      <c r="W6" s="59">
        <v>184074400</v>
      </c>
      <c r="X6" s="59">
        <v>69945</v>
      </c>
      <c r="Y6" s="60">
        <v>0.04</v>
      </c>
      <c r="Z6" s="61">
        <v>184074400</v>
      </c>
    </row>
    <row r="7" spans="1:26" ht="12.75">
      <c r="A7" s="57" t="s">
        <v>33</v>
      </c>
      <c r="B7" s="18">
        <v>5168648</v>
      </c>
      <c r="C7" s="18">
        <v>0</v>
      </c>
      <c r="D7" s="58">
        <v>2445900</v>
      </c>
      <c r="E7" s="59">
        <v>3200800</v>
      </c>
      <c r="F7" s="59">
        <v>377537</v>
      </c>
      <c r="G7" s="59">
        <v>201384</v>
      </c>
      <c r="H7" s="59">
        <v>476270</v>
      </c>
      <c r="I7" s="59">
        <v>1055191</v>
      </c>
      <c r="J7" s="59">
        <v>483273</v>
      </c>
      <c r="K7" s="59">
        <v>477866</v>
      </c>
      <c r="L7" s="59">
        <v>1131192</v>
      </c>
      <c r="M7" s="59">
        <v>2092331</v>
      </c>
      <c r="N7" s="59">
        <v>442990</v>
      </c>
      <c r="O7" s="59">
        <v>350320</v>
      </c>
      <c r="P7" s="59">
        <v>912341</v>
      </c>
      <c r="Q7" s="59">
        <v>1705651</v>
      </c>
      <c r="R7" s="59">
        <v>482050</v>
      </c>
      <c r="S7" s="59">
        <v>225678</v>
      </c>
      <c r="T7" s="59">
        <v>722081</v>
      </c>
      <c r="U7" s="59">
        <v>1429809</v>
      </c>
      <c r="V7" s="59">
        <v>6282982</v>
      </c>
      <c r="W7" s="59">
        <v>3200800</v>
      </c>
      <c r="X7" s="59">
        <v>3082182</v>
      </c>
      <c r="Y7" s="60">
        <v>96.29</v>
      </c>
      <c r="Z7" s="61">
        <v>3200800</v>
      </c>
    </row>
    <row r="8" spans="1:26" ht="12.75">
      <c r="A8" s="57" t="s">
        <v>34</v>
      </c>
      <c r="B8" s="18">
        <v>42753112</v>
      </c>
      <c r="C8" s="18">
        <v>0</v>
      </c>
      <c r="D8" s="58">
        <v>50109913</v>
      </c>
      <c r="E8" s="59">
        <v>103547757</v>
      </c>
      <c r="F8" s="59">
        <v>0</v>
      </c>
      <c r="G8" s="59">
        <v>12462000</v>
      </c>
      <c r="H8" s="59">
        <v>748519</v>
      </c>
      <c r="I8" s="59">
        <v>13210519</v>
      </c>
      <c r="J8" s="59">
        <v>54749</v>
      </c>
      <c r="K8" s="59">
        <v>332420</v>
      </c>
      <c r="L8" s="59">
        <v>11049143</v>
      </c>
      <c r="M8" s="59">
        <v>11436312</v>
      </c>
      <c r="N8" s="59">
        <v>1663334</v>
      </c>
      <c r="O8" s="59">
        <v>664500</v>
      </c>
      <c r="P8" s="59">
        <v>7743696</v>
      </c>
      <c r="Q8" s="59">
        <v>10071530</v>
      </c>
      <c r="R8" s="59">
        <v>0</v>
      </c>
      <c r="S8" s="59">
        <v>-112000</v>
      </c>
      <c r="T8" s="59">
        <v>1487681</v>
      </c>
      <c r="U8" s="59">
        <v>1375681</v>
      </c>
      <c r="V8" s="59">
        <v>36094042</v>
      </c>
      <c r="W8" s="59">
        <v>103547757</v>
      </c>
      <c r="X8" s="59">
        <v>-67453715</v>
      </c>
      <c r="Y8" s="60">
        <v>-65.14</v>
      </c>
      <c r="Z8" s="61">
        <v>103547757</v>
      </c>
    </row>
    <row r="9" spans="1:26" ht="12.75">
      <c r="A9" s="57" t="s">
        <v>35</v>
      </c>
      <c r="B9" s="18">
        <v>41938060</v>
      </c>
      <c r="C9" s="18">
        <v>0</v>
      </c>
      <c r="D9" s="58">
        <v>34657700</v>
      </c>
      <c r="E9" s="59">
        <v>33448700</v>
      </c>
      <c r="F9" s="59">
        <v>1311776</v>
      </c>
      <c r="G9" s="59">
        <v>1826837</v>
      </c>
      <c r="H9" s="59">
        <v>3452069</v>
      </c>
      <c r="I9" s="59">
        <v>6590682</v>
      </c>
      <c r="J9" s="59">
        <v>2843692</v>
      </c>
      <c r="K9" s="59">
        <v>1777129</v>
      </c>
      <c r="L9" s="59">
        <v>2346586</v>
      </c>
      <c r="M9" s="59">
        <v>6967407</v>
      </c>
      <c r="N9" s="59">
        <v>2393163</v>
      </c>
      <c r="O9" s="59">
        <v>2309204</v>
      </c>
      <c r="P9" s="59">
        <v>1621390</v>
      </c>
      <c r="Q9" s="59">
        <v>6323757</v>
      </c>
      <c r="R9" s="59">
        <v>558266</v>
      </c>
      <c r="S9" s="59">
        <v>1003477</v>
      </c>
      <c r="T9" s="59">
        <v>1308457</v>
      </c>
      <c r="U9" s="59">
        <v>2870200</v>
      </c>
      <c r="V9" s="59">
        <v>22752046</v>
      </c>
      <c r="W9" s="59">
        <v>33448700</v>
      </c>
      <c r="X9" s="59">
        <v>-10696654</v>
      </c>
      <c r="Y9" s="60">
        <v>-31.98</v>
      </c>
      <c r="Z9" s="61">
        <v>33448700</v>
      </c>
    </row>
    <row r="10" spans="1:26" ht="20.25">
      <c r="A10" s="62" t="s">
        <v>112</v>
      </c>
      <c r="B10" s="63">
        <f>SUM(B5:B9)</f>
        <v>330731909</v>
      </c>
      <c r="C10" s="63">
        <f>SUM(C5:C9)</f>
        <v>0</v>
      </c>
      <c r="D10" s="64">
        <f aca="true" t="shared" si="0" ref="D10:Z10">SUM(D5:D9)</f>
        <v>334504713</v>
      </c>
      <c r="E10" s="65">
        <f t="shared" si="0"/>
        <v>393464657</v>
      </c>
      <c r="F10" s="65">
        <f t="shared" si="0"/>
        <v>47363558</v>
      </c>
      <c r="G10" s="65">
        <f t="shared" si="0"/>
        <v>34115759</v>
      </c>
      <c r="H10" s="65">
        <f t="shared" si="0"/>
        <v>23560020</v>
      </c>
      <c r="I10" s="65">
        <f t="shared" si="0"/>
        <v>105039337</v>
      </c>
      <c r="J10" s="65">
        <f t="shared" si="0"/>
        <v>21955885</v>
      </c>
      <c r="K10" s="65">
        <f t="shared" si="0"/>
        <v>21637058</v>
      </c>
      <c r="L10" s="65">
        <f t="shared" si="0"/>
        <v>33769227</v>
      </c>
      <c r="M10" s="65">
        <f t="shared" si="0"/>
        <v>77362170</v>
      </c>
      <c r="N10" s="65">
        <f t="shared" si="0"/>
        <v>26028065</v>
      </c>
      <c r="O10" s="65">
        <f t="shared" si="0"/>
        <v>22047409</v>
      </c>
      <c r="P10" s="65">
        <f t="shared" si="0"/>
        <v>29304358</v>
      </c>
      <c r="Q10" s="65">
        <f t="shared" si="0"/>
        <v>77379832</v>
      </c>
      <c r="R10" s="65">
        <f t="shared" si="0"/>
        <v>19257518</v>
      </c>
      <c r="S10" s="65">
        <f t="shared" si="0"/>
        <v>20308840</v>
      </c>
      <c r="T10" s="65">
        <f t="shared" si="0"/>
        <v>22268509</v>
      </c>
      <c r="U10" s="65">
        <f t="shared" si="0"/>
        <v>61834867</v>
      </c>
      <c r="V10" s="65">
        <f t="shared" si="0"/>
        <v>321616206</v>
      </c>
      <c r="W10" s="65">
        <f t="shared" si="0"/>
        <v>393464657</v>
      </c>
      <c r="X10" s="65">
        <f t="shared" si="0"/>
        <v>-71848451</v>
      </c>
      <c r="Y10" s="66">
        <f>+IF(W10&lt;&gt;0,(X10/W10)*100,0)</f>
        <v>-18.26045865156321</v>
      </c>
      <c r="Z10" s="67">
        <f t="shared" si="0"/>
        <v>393464657</v>
      </c>
    </row>
    <row r="11" spans="1:26" ht="12.75">
      <c r="A11" s="57" t="s">
        <v>36</v>
      </c>
      <c r="B11" s="18">
        <v>114077346</v>
      </c>
      <c r="C11" s="18">
        <v>0</v>
      </c>
      <c r="D11" s="58">
        <v>139129060</v>
      </c>
      <c r="E11" s="59">
        <v>141049100</v>
      </c>
      <c r="F11" s="59">
        <v>9213746</v>
      </c>
      <c r="G11" s="59">
        <v>10752633</v>
      </c>
      <c r="H11" s="59">
        <v>10035506</v>
      </c>
      <c r="I11" s="59">
        <v>30001885</v>
      </c>
      <c r="J11" s="59">
        <v>10214194</v>
      </c>
      <c r="K11" s="59">
        <v>16467556</v>
      </c>
      <c r="L11" s="59">
        <v>10464930</v>
      </c>
      <c r="M11" s="59">
        <v>37146680</v>
      </c>
      <c r="N11" s="59">
        <v>11068075</v>
      </c>
      <c r="O11" s="59">
        <v>10450084</v>
      </c>
      <c r="P11" s="59">
        <v>10152544</v>
      </c>
      <c r="Q11" s="59">
        <v>31670703</v>
      </c>
      <c r="R11" s="59">
        <v>10066128</v>
      </c>
      <c r="S11" s="59">
        <v>10342536</v>
      </c>
      <c r="T11" s="59">
        <v>10261873</v>
      </c>
      <c r="U11" s="59">
        <v>30670537</v>
      </c>
      <c r="V11" s="59">
        <v>129489805</v>
      </c>
      <c r="W11" s="59">
        <v>141049100</v>
      </c>
      <c r="X11" s="59">
        <v>-11559295</v>
      </c>
      <c r="Y11" s="60">
        <v>-8.2</v>
      </c>
      <c r="Z11" s="61">
        <v>141049100</v>
      </c>
    </row>
    <row r="12" spans="1:26" ht="12.75">
      <c r="A12" s="57" t="s">
        <v>37</v>
      </c>
      <c r="B12" s="18">
        <v>5441249</v>
      </c>
      <c r="C12" s="18">
        <v>0</v>
      </c>
      <c r="D12" s="58">
        <v>5763700</v>
      </c>
      <c r="E12" s="59">
        <v>5763700</v>
      </c>
      <c r="F12" s="59">
        <v>458101</v>
      </c>
      <c r="G12" s="59">
        <v>458299</v>
      </c>
      <c r="H12" s="59">
        <v>458276</v>
      </c>
      <c r="I12" s="59">
        <v>1374676</v>
      </c>
      <c r="J12" s="59">
        <v>458276</v>
      </c>
      <c r="K12" s="59">
        <v>458419</v>
      </c>
      <c r="L12" s="59">
        <v>458276</v>
      </c>
      <c r="M12" s="59">
        <v>1374971</v>
      </c>
      <c r="N12" s="59">
        <v>458279</v>
      </c>
      <c r="O12" s="59">
        <v>458281</v>
      </c>
      <c r="P12" s="59">
        <v>458284</v>
      </c>
      <c r="Q12" s="59">
        <v>1374844</v>
      </c>
      <c r="R12" s="59">
        <v>458288</v>
      </c>
      <c r="S12" s="59">
        <v>454492</v>
      </c>
      <c r="T12" s="59">
        <v>632701</v>
      </c>
      <c r="U12" s="59">
        <v>1545481</v>
      </c>
      <c r="V12" s="59">
        <v>5669972</v>
      </c>
      <c r="W12" s="59">
        <v>5763700</v>
      </c>
      <c r="X12" s="59">
        <v>-93728</v>
      </c>
      <c r="Y12" s="60">
        <v>-1.63</v>
      </c>
      <c r="Z12" s="61">
        <v>5763700</v>
      </c>
    </row>
    <row r="13" spans="1:26" ht="12.75">
      <c r="A13" s="57" t="s">
        <v>113</v>
      </c>
      <c r="B13" s="18">
        <v>12305235</v>
      </c>
      <c r="C13" s="18">
        <v>0</v>
      </c>
      <c r="D13" s="58">
        <v>11025100</v>
      </c>
      <c r="E13" s="59">
        <v>11025100</v>
      </c>
      <c r="F13" s="59">
        <v>0</v>
      </c>
      <c r="G13" s="59">
        <v>2685075</v>
      </c>
      <c r="H13" s="59">
        <v>0</v>
      </c>
      <c r="I13" s="59">
        <v>2685075</v>
      </c>
      <c r="J13" s="59">
        <v>859457</v>
      </c>
      <c r="K13" s="59">
        <v>1395107</v>
      </c>
      <c r="L13" s="59">
        <v>1238725</v>
      </c>
      <c r="M13" s="59">
        <v>3493289</v>
      </c>
      <c r="N13" s="59">
        <v>918761</v>
      </c>
      <c r="O13" s="59">
        <v>782296</v>
      </c>
      <c r="P13" s="59">
        <v>741213</v>
      </c>
      <c r="Q13" s="59">
        <v>2442270</v>
      </c>
      <c r="R13" s="59">
        <v>758684</v>
      </c>
      <c r="S13" s="59">
        <v>733799</v>
      </c>
      <c r="T13" s="59">
        <v>792265</v>
      </c>
      <c r="U13" s="59">
        <v>2284748</v>
      </c>
      <c r="V13" s="59">
        <v>10905382</v>
      </c>
      <c r="W13" s="59">
        <v>11025100</v>
      </c>
      <c r="X13" s="59">
        <v>-119718</v>
      </c>
      <c r="Y13" s="60">
        <v>-1.09</v>
      </c>
      <c r="Z13" s="61">
        <v>11025100</v>
      </c>
    </row>
    <row r="14" spans="1:26" ht="12.75">
      <c r="A14" s="57" t="s">
        <v>38</v>
      </c>
      <c r="B14" s="18">
        <v>4311017</v>
      </c>
      <c r="C14" s="18">
        <v>0</v>
      </c>
      <c r="D14" s="58">
        <v>7867500</v>
      </c>
      <c r="E14" s="59">
        <v>6073654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162778</v>
      </c>
      <c r="M14" s="59">
        <v>162778</v>
      </c>
      <c r="N14" s="59">
        <v>1471753</v>
      </c>
      <c r="O14" s="59">
        <v>-4809</v>
      </c>
      <c r="P14" s="59">
        <v>0</v>
      </c>
      <c r="Q14" s="59">
        <v>1466944</v>
      </c>
      <c r="R14" s="59">
        <v>21</v>
      </c>
      <c r="S14" s="59">
        <v>0</v>
      </c>
      <c r="T14" s="59">
        <v>1461615</v>
      </c>
      <c r="U14" s="59">
        <v>1461636</v>
      </c>
      <c r="V14" s="59">
        <v>3091358</v>
      </c>
      <c r="W14" s="59">
        <v>6073654</v>
      </c>
      <c r="X14" s="59">
        <v>-2982296</v>
      </c>
      <c r="Y14" s="60">
        <v>-49.1</v>
      </c>
      <c r="Z14" s="61">
        <v>6073654</v>
      </c>
    </row>
    <row r="15" spans="1:26" ht="12.75">
      <c r="A15" s="57" t="s">
        <v>39</v>
      </c>
      <c r="B15" s="18">
        <v>97045028</v>
      </c>
      <c r="C15" s="18">
        <v>0</v>
      </c>
      <c r="D15" s="58">
        <v>166482500</v>
      </c>
      <c r="E15" s="59">
        <v>164239480</v>
      </c>
      <c r="F15" s="59">
        <v>177412</v>
      </c>
      <c r="G15" s="59">
        <v>14489741</v>
      </c>
      <c r="H15" s="59">
        <v>19273843</v>
      </c>
      <c r="I15" s="59">
        <v>33940996</v>
      </c>
      <c r="J15" s="59">
        <v>12824439</v>
      </c>
      <c r="K15" s="59">
        <v>-4296793</v>
      </c>
      <c r="L15" s="59">
        <v>10010449</v>
      </c>
      <c r="M15" s="59">
        <v>18538095</v>
      </c>
      <c r="N15" s="59">
        <v>7653072</v>
      </c>
      <c r="O15" s="59">
        <v>16450584</v>
      </c>
      <c r="P15" s="59">
        <v>326240</v>
      </c>
      <c r="Q15" s="59">
        <v>24429896</v>
      </c>
      <c r="R15" s="59">
        <v>6775752</v>
      </c>
      <c r="S15" s="59">
        <v>7577504</v>
      </c>
      <c r="T15" s="59">
        <v>7703623</v>
      </c>
      <c r="U15" s="59">
        <v>22056879</v>
      </c>
      <c r="V15" s="59">
        <v>98965866</v>
      </c>
      <c r="W15" s="59">
        <v>164239480</v>
      </c>
      <c r="X15" s="59">
        <v>-65273614</v>
      </c>
      <c r="Y15" s="60">
        <v>-39.74</v>
      </c>
      <c r="Z15" s="61">
        <v>164239480</v>
      </c>
    </row>
    <row r="16" spans="1:26" ht="12.75">
      <c r="A16" s="57" t="s">
        <v>34</v>
      </c>
      <c r="B16" s="18">
        <v>1810836</v>
      </c>
      <c r="C16" s="18">
        <v>0</v>
      </c>
      <c r="D16" s="58">
        <v>-48472600</v>
      </c>
      <c r="E16" s="59">
        <v>4712370</v>
      </c>
      <c r="F16" s="59">
        <v>168774</v>
      </c>
      <c r="G16" s="59">
        <v>-3861092</v>
      </c>
      <c r="H16" s="59">
        <v>-6358561</v>
      </c>
      <c r="I16" s="59">
        <v>-10050879</v>
      </c>
      <c r="J16" s="59">
        <v>-2764344</v>
      </c>
      <c r="K16" s="59">
        <v>13899298</v>
      </c>
      <c r="L16" s="59">
        <v>94051</v>
      </c>
      <c r="M16" s="59">
        <v>11229005</v>
      </c>
      <c r="N16" s="59">
        <v>127432</v>
      </c>
      <c r="O16" s="59">
        <v>123434</v>
      </c>
      <c r="P16" s="59">
        <v>156765</v>
      </c>
      <c r="Q16" s="59">
        <v>407631</v>
      </c>
      <c r="R16" s="59">
        <v>1269718</v>
      </c>
      <c r="S16" s="59">
        <v>278458</v>
      </c>
      <c r="T16" s="59">
        <v>855974</v>
      </c>
      <c r="U16" s="59">
        <v>2404150</v>
      </c>
      <c r="V16" s="59">
        <v>3989907</v>
      </c>
      <c r="W16" s="59">
        <v>4712370</v>
      </c>
      <c r="X16" s="59">
        <v>-722463</v>
      </c>
      <c r="Y16" s="60">
        <v>-15.33</v>
      </c>
      <c r="Z16" s="61">
        <v>4712370</v>
      </c>
    </row>
    <row r="17" spans="1:26" ht="12.75">
      <c r="A17" s="57" t="s">
        <v>40</v>
      </c>
      <c r="B17" s="18">
        <v>70519564</v>
      </c>
      <c r="C17" s="18">
        <v>0</v>
      </c>
      <c r="D17" s="58">
        <v>62009258</v>
      </c>
      <c r="E17" s="59">
        <v>61503605</v>
      </c>
      <c r="F17" s="59">
        <v>2808371</v>
      </c>
      <c r="G17" s="59">
        <v>3582438</v>
      </c>
      <c r="H17" s="59">
        <v>4217717</v>
      </c>
      <c r="I17" s="59">
        <v>10608526</v>
      </c>
      <c r="J17" s="59">
        <v>3277964</v>
      </c>
      <c r="K17" s="59">
        <v>3794455</v>
      </c>
      <c r="L17" s="59">
        <v>3445867</v>
      </c>
      <c r="M17" s="59">
        <v>10518286</v>
      </c>
      <c r="N17" s="59">
        <v>2742356</v>
      </c>
      <c r="O17" s="59">
        <v>2303326</v>
      </c>
      <c r="P17" s="59">
        <v>3095058</v>
      </c>
      <c r="Q17" s="59">
        <v>8140740</v>
      </c>
      <c r="R17" s="59">
        <v>1014882</v>
      </c>
      <c r="S17" s="59">
        <v>2441352</v>
      </c>
      <c r="T17" s="59">
        <v>2516619</v>
      </c>
      <c r="U17" s="59">
        <v>5972853</v>
      </c>
      <c r="V17" s="59">
        <v>35240405</v>
      </c>
      <c r="W17" s="59">
        <v>61503605</v>
      </c>
      <c r="X17" s="59">
        <v>-26263200</v>
      </c>
      <c r="Y17" s="60">
        <v>-42.7</v>
      </c>
      <c r="Z17" s="61">
        <v>61503605</v>
      </c>
    </row>
    <row r="18" spans="1:26" ht="12.75">
      <c r="A18" s="68" t="s">
        <v>41</v>
      </c>
      <c r="B18" s="69">
        <f>SUM(B11:B17)</f>
        <v>305510275</v>
      </c>
      <c r="C18" s="69">
        <f>SUM(C11:C17)</f>
        <v>0</v>
      </c>
      <c r="D18" s="70">
        <f aca="true" t="shared" si="1" ref="D18:Z18">SUM(D11:D17)</f>
        <v>343804518</v>
      </c>
      <c r="E18" s="71">
        <f t="shared" si="1"/>
        <v>394367009</v>
      </c>
      <c r="F18" s="71">
        <f t="shared" si="1"/>
        <v>12826404</v>
      </c>
      <c r="G18" s="71">
        <f t="shared" si="1"/>
        <v>28107094</v>
      </c>
      <c r="H18" s="71">
        <f t="shared" si="1"/>
        <v>27626781</v>
      </c>
      <c r="I18" s="71">
        <f t="shared" si="1"/>
        <v>68560279</v>
      </c>
      <c r="J18" s="71">
        <f t="shared" si="1"/>
        <v>24869986</v>
      </c>
      <c r="K18" s="71">
        <f t="shared" si="1"/>
        <v>31718042</v>
      </c>
      <c r="L18" s="71">
        <f t="shared" si="1"/>
        <v>25875076</v>
      </c>
      <c r="M18" s="71">
        <f t="shared" si="1"/>
        <v>82463104</v>
      </c>
      <c r="N18" s="71">
        <f t="shared" si="1"/>
        <v>24439728</v>
      </c>
      <c r="O18" s="71">
        <f t="shared" si="1"/>
        <v>30563196</v>
      </c>
      <c r="P18" s="71">
        <f t="shared" si="1"/>
        <v>14930104</v>
      </c>
      <c r="Q18" s="71">
        <f t="shared" si="1"/>
        <v>69933028</v>
      </c>
      <c r="R18" s="71">
        <f t="shared" si="1"/>
        <v>20343473</v>
      </c>
      <c r="S18" s="71">
        <f t="shared" si="1"/>
        <v>21828141</v>
      </c>
      <c r="T18" s="71">
        <f t="shared" si="1"/>
        <v>24224670</v>
      </c>
      <c r="U18" s="71">
        <f t="shared" si="1"/>
        <v>66396284</v>
      </c>
      <c r="V18" s="71">
        <f t="shared" si="1"/>
        <v>287352695</v>
      </c>
      <c r="W18" s="71">
        <f t="shared" si="1"/>
        <v>394367009</v>
      </c>
      <c r="X18" s="71">
        <f t="shared" si="1"/>
        <v>-107014314</v>
      </c>
      <c r="Y18" s="66">
        <f>+IF(W18&lt;&gt;0,(X18/W18)*100,0)</f>
        <v>-27.13571661872964</v>
      </c>
      <c r="Z18" s="72">
        <f t="shared" si="1"/>
        <v>394367009</v>
      </c>
    </row>
    <row r="19" spans="1:26" ht="12.75">
      <c r="A19" s="68" t="s">
        <v>42</v>
      </c>
      <c r="B19" s="73">
        <f>+B10-B18</f>
        <v>25221634</v>
      </c>
      <c r="C19" s="73">
        <f>+C10-C18</f>
        <v>0</v>
      </c>
      <c r="D19" s="74">
        <f aca="true" t="shared" si="2" ref="D19:Z19">+D10-D18</f>
        <v>-9299805</v>
      </c>
      <c r="E19" s="75">
        <f t="shared" si="2"/>
        <v>-902352</v>
      </c>
      <c r="F19" s="75">
        <f t="shared" si="2"/>
        <v>34537154</v>
      </c>
      <c r="G19" s="75">
        <f t="shared" si="2"/>
        <v>6008665</v>
      </c>
      <c r="H19" s="75">
        <f t="shared" si="2"/>
        <v>-4066761</v>
      </c>
      <c r="I19" s="75">
        <f t="shared" si="2"/>
        <v>36479058</v>
      </c>
      <c r="J19" s="75">
        <f t="shared" si="2"/>
        <v>-2914101</v>
      </c>
      <c r="K19" s="75">
        <f t="shared" si="2"/>
        <v>-10080984</v>
      </c>
      <c r="L19" s="75">
        <f t="shared" si="2"/>
        <v>7894151</v>
      </c>
      <c r="M19" s="75">
        <f t="shared" si="2"/>
        <v>-5100934</v>
      </c>
      <c r="N19" s="75">
        <f t="shared" si="2"/>
        <v>1588337</v>
      </c>
      <c r="O19" s="75">
        <f t="shared" si="2"/>
        <v>-8515787</v>
      </c>
      <c r="P19" s="75">
        <f t="shared" si="2"/>
        <v>14374254</v>
      </c>
      <c r="Q19" s="75">
        <f t="shared" si="2"/>
        <v>7446804</v>
      </c>
      <c r="R19" s="75">
        <f t="shared" si="2"/>
        <v>-1085955</v>
      </c>
      <c r="S19" s="75">
        <f t="shared" si="2"/>
        <v>-1519301</v>
      </c>
      <c r="T19" s="75">
        <f t="shared" si="2"/>
        <v>-1956161</v>
      </c>
      <c r="U19" s="75">
        <f t="shared" si="2"/>
        <v>-4561417</v>
      </c>
      <c r="V19" s="75">
        <f t="shared" si="2"/>
        <v>34263511</v>
      </c>
      <c r="W19" s="75">
        <f>IF(E10=E18,0,W10-W18)</f>
        <v>-902352</v>
      </c>
      <c r="X19" s="75">
        <f t="shared" si="2"/>
        <v>35165863</v>
      </c>
      <c r="Y19" s="76">
        <f>+IF(W19&lt;&gt;0,(X19/W19)*100,0)</f>
        <v>-3897.1336019646437</v>
      </c>
      <c r="Z19" s="77">
        <f t="shared" si="2"/>
        <v>-902352</v>
      </c>
    </row>
    <row r="20" spans="1:26" ht="20.25">
      <c r="A20" s="78" t="s">
        <v>43</v>
      </c>
      <c r="B20" s="79">
        <v>19118376</v>
      </c>
      <c r="C20" s="79">
        <v>0</v>
      </c>
      <c r="D20" s="80">
        <v>9421087</v>
      </c>
      <c r="E20" s="81">
        <v>18197087</v>
      </c>
      <c r="F20" s="81">
        <v>0</v>
      </c>
      <c r="G20" s="81">
        <v>107004</v>
      </c>
      <c r="H20" s="81">
        <v>786094</v>
      </c>
      <c r="I20" s="81">
        <v>893098</v>
      </c>
      <c r="J20" s="81">
        <v>600093</v>
      </c>
      <c r="K20" s="81">
        <v>0</v>
      </c>
      <c r="L20" s="81">
        <v>544773</v>
      </c>
      <c r="M20" s="81">
        <v>1144866</v>
      </c>
      <c r="N20" s="81">
        <v>0</v>
      </c>
      <c r="O20" s="81">
        <v>0</v>
      </c>
      <c r="P20" s="81">
        <v>2134107</v>
      </c>
      <c r="Q20" s="81">
        <v>2134107</v>
      </c>
      <c r="R20" s="81">
        <v>0</v>
      </c>
      <c r="S20" s="81">
        <v>654601</v>
      </c>
      <c r="T20" s="81">
        <v>3148349</v>
      </c>
      <c r="U20" s="81">
        <v>3802950</v>
      </c>
      <c r="V20" s="81">
        <v>7975021</v>
      </c>
      <c r="W20" s="81">
        <v>18197087</v>
      </c>
      <c r="X20" s="81">
        <v>-10222066</v>
      </c>
      <c r="Y20" s="82">
        <v>-56.17</v>
      </c>
      <c r="Z20" s="83">
        <v>18197087</v>
      </c>
    </row>
    <row r="21" spans="1:26" ht="41.25">
      <c r="A21" s="84" t="s">
        <v>114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115</v>
      </c>
      <c r="B22" s="91">
        <f>SUM(B19:B21)</f>
        <v>44340010</v>
      </c>
      <c r="C22" s="91">
        <f>SUM(C19:C21)</f>
        <v>0</v>
      </c>
      <c r="D22" s="92">
        <f aca="true" t="shared" si="3" ref="D22:Z22">SUM(D19:D21)</f>
        <v>121282</v>
      </c>
      <c r="E22" s="93">
        <f t="shared" si="3"/>
        <v>17294735</v>
      </c>
      <c r="F22" s="93">
        <f t="shared" si="3"/>
        <v>34537154</v>
      </c>
      <c r="G22" s="93">
        <f t="shared" si="3"/>
        <v>6115669</v>
      </c>
      <c r="H22" s="93">
        <f t="shared" si="3"/>
        <v>-3280667</v>
      </c>
      <c r="I22" s="93">
        <f t="shared" si="3"/>
        <v>37372156</v>
      </c>
      <c r="J22" s="93">
        <f t="shared" si="3"/>
        <v>-2314008</v>
      </c>
      <c r="K22" s="93">
        <f t="shared" si="3"/>
        <v>-10080984</v>
      </c>
      <c r="L22" s="93">
        <f t="shared" si="3"/>
        <v>8438924</v>
      </c>
      <c r="M22" s="93">
        <f t="shared" si="3"/>
        <v>-3956068</v>
      </c>
      <c r="N22" s="93">
        <f t="shared" si="3"/>
        <v>1588337</v>
      </c>
      <c r="O22" s="93">
        <f t="shared" si="3"/>
        <v>-8515787</v>
      </c>
      <c r="P22" s="93">
        <f t="shared" si="3"/>
        <v>16508361</v>
      </c>
      <c r="Q22" s="93">
        <f t="shared" si="3"/>
        <v>9580911</v>
      </c>
      <c r="R22" s="93">
        <f t="shared" si="3"/>
        <v>-1085955</v>
      </c>
      <c r="S22" s="93">
        <f t="shared" si="3"/>
        <v>-864700</v>
      </c>
      <c r="T22" s="93">
        <f t="shared" si="3"/>
        <v>1192188</v>
      </c>
      <c r="U22" s="93">
        <f t="shared" si="3"/>
        <v>-758467</v>
      </c>
      <c r="V22" s="93">
        <f t="shared" si="3"/>
        <v>42238532</v>
      </c>
      <c r="W22" s="93">
        <f t="shared" si="3"/>
        <v>17294735</v>
      </c>
      <c r="X22" s="93">
        <f t="shared" si="3"/>
        <v>24943797</v>
      </c>
      <c r="Y22" s="94">
        <f>+IF(W22&lt;&gt;0,(X22/W22)*100,0)</f>
        <v>144.2276912597967</v>
      </c>
      <c r="Z22" s="95">
        <f t="shared" si="3"/>
        <v>17294735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44340010</v>
      </c>
      <c r="C24" s="73">
        <f>SUM(C22:C23)</f>
        <v>0</v>
      </c>
      <c r="D24" s="74">
        <f aca="true" t="shared" si="4" ref="D24:Z24">SUM(D22:D23)</f>
        <v>121282</v>
      </c>
      <c r="E24" s="75">
        <f t="shared" si="4"/>
        <v>17294735</v>
      </c>
      <c r="F24" s="75">
        <f t="shared" si="4"/>
        <v>34537154</v>
      </c>
      <c r="G24" s="75">
        <f t="shared" si="4"/>
        <v>6115669</v>
      </c>
      <c r="H24" s="75">
        <f t="shared" si="4"/>
        <v>-3280667</v>
      </c>
      <c r="I24" s="75">
        <f t="shared" si="4"/>
        <v>37372156</v>
      </c>
      <c r="J24" s="75">
        <f t="shared" si="4"/>
        <v>-2314008</v>
      </c>
      <c r="K24" s="75">
        <f t="shared" si="4"/>
        <v>-10080984</v>
      </c>
      <c r="L24" s="75">
        <f t="shared" si="4"/>
        <v>8438924</v>
      </c>
      <c r="M24" s="75">
        <f t="shared" si="4"/>
        <v>-3956068</v>
      </c>
      <c r="N24" s="75">
        <f t="shared" si="4"/>
        <v>1588337</v>
      </c>
      <c r="O24" s="75">
        <f t="shared" si="4"/>
        <v>-8515787</v>
      </c>
      <c r="P24" s="75">
        <f t="shared" si="4"/>
        <v>16508361</v>
      </c>
      <c r="Q24" s="75">
        <f t="shared" si="4"/>
        <v>9580911</v>
      </c>
      <c r="R24" s="75">
        <f t="shared" si="4"/>
        <v>-1085955</v>
      </c>
      <c r="S24" s="75">
        <f t="shared" si="4"/>
        <v>-864700</v>
      </c>
      <c r="T24" s="75">
        <f t="shared" si="4"/>
        <v>1192188</v>
      </c>
      <c r="U24" s="75">
        <f t="shared" si="4"/>
        <v>-758467</v>
      </c>
      <c r="V24" s="75">
        <f t="shared" si="4"/>
        <v>42238532</v>
      </c>
      <c r="W24" s="75">
        <f t="shared" si="4"/>
        <v>17294735</v>
      </c>
      <c r="X24" s="75">
        <f t="shared" si="4"/>
        <v>24943797</v>
      </c>
      <c r="Y24" s="76">
        <f>+IF(W24&lt;&gt;0,(X24/W24)*100,0)</f>
        <v>144.2276912597967</v>
      </c>
      <c r="Z24" s="77">
        <f t="shared" si="4"/>
        <v>17294735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37245718</v>
      </c>
      <c r="C27" s="21">
        <v>0</v>
      </c>
      <c r="D27" s="103">
        <v>47208739</v>
      </c>
      <c r="E27" s="104">
        <v>86850677</v>
      </c>
      <c r="F27" s="104">
        <v>10700</v>
      </c>
      <c r="G27" s="104">
        <v>517891</v>
      </c>
      <c r="H27" s="104">
        <v>1737681</v>
      </c>
      <c r="I27" s="104">
        <v>2266272</v>
      </c>
      <c r="J27" s="104">
        <v>1622736</v>
      </c>
      <c r="K27" s="104">
        <v>2924129</v>
      </c>
      <c r="L27" s="104">
        <v>1169426</v>
      </c>
      <c r="M27" s="104">
        <v>5716291</v>
      </c>
      <c r="N27" s="104">
        <v>2222086</v>
      </c>
      <c r="O27" s="104">
        <v>3365923</v>
      </c>
      <c r="P27" s="104">
        <v>5680074</v>
      </c>
      <c r="Q27" s="104">
        <v>11268083</v>
      </c>
      <c r="R27" s="104">
        <v>56923</v>
      </c>
      <c r="S27" s="104">
        <v>2999072</v>
      </c>
      <c r="T27" s="104">
        <v>8007878</v>
      </c>
      <c r="U27" s="104">
        <v>11063873</v>
      </c>
      <c r="V27" s="104">
        <v>30314519</v>
      </c>
      <c r="W27" s="104">
        <v>86850677</v>
      </c>
      <c r="X27" s="104">
        <v>-56536158</v>
      </c>
      <c r="Y27" s="105">
        <v>-65.1</v>
      </c>
      <c r="Z27" s="106">
        <v>86850677</v>
      </c>
    </row>
    <row r="28" spans="1:26" ht="12.75">
      <c r="A28" s="107" t="s">
        <v>47</v>
      </c>
      <c r="B28" s="18">
        <v>16972629</v>
      </c>
      <c r="C28" s="18">
        <v>0</v>
      </c>
      <c r="D28" s="58">
        <v>9791087</v>
      </c>
      <c r="E28" s="59">
        <v>10079687</v>
      </c>
      <c r="F28" s="59">
        <v>10700</v>
      </c>
      <c r="G28" s="59">
        <v>215260</v>
      </c>
      <c r="H28" s="59">
        <v>1082578</v>
      </c>
      <c r="I28" s="59">
        <v>1308538</v>
      </c>
      <c r="J28" s="59">
        <v>600093</v>
      </c>
      <c r="K28" s="59">
        <v>855866</v>
      </c>
      <c r="L28" s="59">
        <v>74503</v>
      </c>
      <c r="M28" s="59">
        <v>1530462</v>
      </c>
      <c r="N28" s="59">
        <v>-66341</v>
      </c>
      <c r="O28" s="59">
        <v>2778793</v>
      </c>
      <c r="P28" s="59">
        <v>4277737</v>
      </c>
      <c r="Q28" s="59">
        <v>6990189</v>
      </c>
      <c r="R28" s="59">
        <v>0</v>
      </c>
      <c r="S28" s="59">
        <v>796963</v>
      </c>
      <c r="T28" s="59">
        <v>4226307</v>
      </c>
      <c r="U28" s="59">
        <v>5023270</v>
      </c>
      <c r="V28" s="59">
        <v>14852459</v>
      </c>
      <c r="W28" s="59">
        <v>10079687</v>
      </c>
      <c r="X28" s="59">
        <v>4772772</v>
      </c>
      <c r="Y28" s="60">
        <v>47.35</v>
      </c>
      <c r="Z28" s="61">
        <v>10079687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5595865</v>
      </c>
      <c r="C30" s="18">
        <v>0</v>
      </c>
      <c r="D30" s="58">
        <v>6970082</v>
      </c>
      <c r="E30" s="59">
        <v>14458082</v>
      </c>
      <c r="F30" s="59">
        <v>0</v>
      </c>
      <c r="G30" s="59">
        <v>89930</v>
      </c>
      <c r="H30" s="59">
        <v>227040</v>
      </c>
      <c r="I30" s="59">
        <v>316970</v>
      </c>
      <c r="J30" s="59">
        <v>219865</v>
      </c>
      <c r="K30" s="59">
        <v>965421</v>
      </c>
      <c r="L30" s="59">
        <v>25975</v>
      </c>
      <c r="M30" s="59">
        <v>1211261</v>
      </c>
      <c r="N30" s="59">
        <v>1570225</v>
      </c>
      <c r="O30" s="59">
        <v>73178</v>
      </c>
      <c r="P30" s="59">
        <v>348902</v>
      </c>
      <c r="Q30" s="59">
        <v>1992305</v>
      </c>
      <c r="R30" s="59">
        <v>20250</v>
      </c>
      <c r="S30" s="59">
        <v>538000</v>
      </c>
      <c r="T30" s="59">
        <v>2615375</v>
      </c>
      <c r="U30" s="59">
        <v>3173625</v>
      </c>
      <c r="V30" s="59">
        <v>6694161</v>
      </c>
      <c r="W30" s="59">
        <v>14458082</v>
      </c>
      <c r="X30" s="59">
        <v>-7763921</v>
      </c>
      <c r="Y30" s="60">
        <v>-53.7</v>
      </c>
      <c r="Z30" s="61">
        <v>14458082</v>
      </c>
    </row>
    <row r="31" spans="1:26" ht="12.75">
      <c r="A31" s="57" t="s">
        <v>49</v>
      </c>
      <c r="B31" s="18">
        <v>13594915</v>
      </c>
      <c r="C31" s="18">
        <v>0</v>
      </c>
      <c r="D31" s="58">
        <v>14008870</v>
      </c>
      <c r="E31" s="59">
        <v>12074750</v>
      </c>
      <c r="F31" s="59">
        <v>0</v>
      </c>
      <c r="G31" s="59">
        <v>212701</v>
      </c>
      <c r="H31" s="59">
        <v>428063</v>
      </c>
      <c r="I31" s="59">
        <v>640764</v>
      </c>
      <c r="J31" s="59">
        <v>802778</v>
      </c>
      <c r="K31" s="59">
        <v>1102842</v>
      </c>
      <c r="L31" s="59">
        <v>1026668</v>
      </c>
      <c r="M31" s="59">
        <v>2932288</v>
      </c>
      <c r="N31" s="59">
        <v>761157</v>
      </c>
      <c r="O31" s="59">
        <v>513952</v>
      </c>
      <c r="P31" s="59">
        <v>1053435</v>
      </c>
      <c r="Q31" s="59">
        <v>2328544</v>
      </c>
      <c r="R31" s="59">
        <v>36673</v>
      </c>
      <c r="S31" s="59">
        <v>1664109</v>
      </c>
      <c r="T31" s="59">
        <v>1932603</v>
      </c>
      <c r="U31" s="59">
        <v>3633385</v>
      </c>
      <c r="V31" s="59">
        <v>9534981</v>
      </c>
      <c r="W31" s="59">
        <v>12074750</v>
      </c>
      <c r="X31" s="59">
        <v>-2539769</v>
      </c>
      <c r="Y31" s="60">
        <v>-21.03</v>
      </c>
      <c r="Z31" s="61">
        <v>12074750</v>
      </c>
    </row>
    <row r="32" spans="1:26" ht="12.75">
      <c r="A32" s="68" t="s">
        <v>50</v>
      </c>
      <c r="B32" s="21">
        <f>SUM(B28:B31)</f>
        <v>36163409</v>
      </c>
      <c r="C32" s="21">
        <f>SUM(C28:C31)</f>
        <v>0</v>
      </c>
      <c r="D32" s="103">
        <f aca="true" t="shared" si="5" ref="D32:Z32">SUM(D28:D31)</f>
        <v>30770039</v>
      </c>
      <c r="E32" s="104">
        <f t="shared" si="5"/>
        <v>36612519</v>
      </c>
      <c r="F32" s="104">
        <f t="shared" si="5"/>
        <v>10700</v>
      </c>
      <c r="G32" s="104">
        <f t="shared" si="5"/>
        <v>517891</v>
      </c>
      <c r="H32" s="104">
        <f t="shared" si="5"/>
        <v>1737681</v>
      </c>
      <c r="I32" s="104">
        <f t="shared" si="5"/>
        <v>2266272</v>
      </c>
      <c r="J32" s="104">
        <f t="shared" si="5"/>
        <v>1622736</v>
      </c>
      <c r="K32" s="104">
        <f t="shared" si="5"/>
        <v>2924129</v>
      </c>
      <c r="L32" s="104">
        <f t="shared" si="5"/>
        <v>1127146</v>
      </c>
      <c r="M32" s="104">
        <f t="shared" si="5"/>
        <v>5674011</v>
      </c>
      <c r="N32" s="104">
        <f t="shared" si="5"/>
        <v>2265041</v>
      </c>
      <c r="O32" s="104">
        <f t="shared" si="5"/>
        <v>3365923</v>
      </c>
      <c r="P32" s="104">
        <f t="shared" si="5"/>
        <v>5680074</v>
      </c>
      <c r="Q32" s="104">
        <f t="shared" si="5"/>
        <v>11311038</v>
      </c>
      <c r="R32" s="104">
        <f t="shared" si="5"/>
        <v>56923</v>
      </c>
      <c r="S32" s="104">
        <f t="shared" si="5"/>
        <v>2999072</v>
      </c>
      <c r="T32" s="104">
        <f t="shared" si="5"/>
        <v>8774285</v>
      </c>
      <c r="U32" s="104">
        <f t="shared" si="5"/>
        <v>11830280</v>
      </c>
      <c r="V32" s="104">
        <f t="shared" si="5"/>
        <v>31081601</v>
      </c>
      <c r="W32" s="104">
        <f t="shared" si="5"/>
        <v>36612519</v>
      </c>
      <c r="X32" s="104">
        <f t="shared" si="5"/>
        <v>-5530918</v>
      </c>
      <c r="Y32" s="105">
        <f>+IF(W32&lt;&gt;0,(X32/W32)*100,0)</f>
        <v>-15.106630603592174</v>
      </c>
      <c r="Z32" s="106">
        <f t="shared" si="5"/>
        <v>36612519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119109571</v>
      </c>
      <c r="C35" s="18">
        <v>0</v>
      </c>
      <c r="D35" s="58">
        <v>102732513</v>
      </c>
      <c r="E35" s="59">
        <v>49459569</v>
      </c>
      <c r="F35" s="59">
        <v>22383243</v>
      </c>
      <c r="G35" s="59">
        <v>14566544</v>
      </c>
      <c r="H35" s="59">
        <v>-146086</v>
      </c>
      <c r="I35" s="59">
        <v>36803701</v>
      </c>
      <c r="J35" s="59">
        <v>175816</v>
      </c>
      <c r="K35" s="59">
        <v>-21123215</v>
      </c>
      <c r="L35" s="59">
        <v>18643549</v>
      </c>
      <c r="M35" s="59">
        <v>-2303850</v>
      </c>
      <c r="N35" s="59">
        <v>-2237550</v>
      </c>
      <c r="O35" s="59">
        <v>-2792317</v>
      </c>
      <c r="P35" s="59">
        <v>24984713</v>
      </c>
      <c r="Q35" s="59">
        <v>19954846</v>
      </c>
      <c r="R35" s="59">
        <v>22894675</v>
      </c>
      <c r="S35" s="59">
        <v>-59858240</v>
      </c>
      <c r="T35" s="59">
        <v>-11291681</v>
      </c>
      <c r="U35" s="59">
        <v>-48255246</v>
      </c>
      <c r="V35" s="59">
        <v>6199451</v>
      </c>
      <c r="W35" s="59">
        <v>49459569</v>
      </c>
      <c r="X35" s="59">
        <v>-43260118</v>
      </c>
      <c r="Y35" s="60">
        <v>-87.47</v>
      </c>
      <c r="Z35" s="61">
        <v>49459569</v>
      </c>
    </row>
    <row r="36" spans="1:26" ht="12.75">
      <c r="A36" s="57" t="s">
        <v>53</v>
      </c>
      <c r="B36" s="18">
        <v>420384756</v>
      </c>
      <c r="C36" s="18">
        <v>0</v>
      </c>
      <c r="D36" s="58">
        <v>468760056</v>
      </c>
      <c r="E36" s="59">
        <v>461790684</v>
      </c>
      <c r="F36" s="59">
        <v>10434</v>
      </c>
      <c r="G36" s="59">
        <v>-2167454</v>
      </c>
      <c r="H36" s="59">
        <v>1737525</v>
      </c>
      <c r="I36" s="59">
        <v>-419495</v>
      </c>
      <c r="J36" s="59">
        <v>763124</v>
      </c>
      <c r="K36" s="59">
        <v>1529094</v>
      </c>
      <c r="L36" s="59">
        <v>-94031</v>
      </c>
      <c r="M36" s="59">
        <v>2198187</v>
      </c>
      <c r="N36" s="59">
        <v>2063618</v>
      </c>
      <c r="O36" s="59">
        <v>2583825</v>
      </c>
      <c r="P36" s="59">
        <v>4939057</v>
      </c>
      <c r="Q36" s="59">
        <v>9586500</v>
      </c>
      <c r="R36" s="59">
        <v>-701567</v>
      </c>
      <c r="S36" s="59">
        <v>2265465</v>
      </c>
      <c r="T36" s="59">
        <v>7215802</v>
      </c>
      <c r="U36" s="59">
        <v>8779700</v>
      </c>
      <c r="V36" s="59">
        <v>20144892</v>
      </c>
      <c r="W36" s="59">
        <v>461790684</v>
      </c>
      <c r="X36" s="59">
        <v>-441645792</v>
      </c>
      <c r="Y36" s="60">
        <v>-95.64</v>
      </c>
      <c r="Z36" s="61">
        <v>461790684</v>
      </c>
    </row>
    <row r="37" spans="1:26" ht="12.75">
      <c r="A37" s="57" t="s">
        <v>54</v>
      </c>
      <c r="B37" s="18">
        <v>50669434</v>
      </c>
      <c r="C37" s="18">
        <v>0</v>
      </c>
      <c r="D37" s="58">
        <v>34203501</v>
      </c>
      <c r="E37" s="59">
        <v>35895111</v>
      </c>
      <c r="F37" s="59">
        <v>-12066429</v>
      </c>
      <c r="G37" s="59">
        <v>6313471</v>
      </c>
      <c r="H37" s="59">
        <v>5079115</v>
      </c>
      <c r="I37" s="59">
        <v>-673843</v>
      </c>
      <c r="J37" s="59">
        <v>3424024</v>
      </c>
      <c r="K37" s="59">
        <v>-9403819</v>
      </c>
      <c r="L37" s="59">
        <v>12781220</v>
      </c>
      <c r="M37" s="59">
        <v>6801425</v>
      </c>
      <c r="N37" s="59">
        <v>-1422521</v>
      </c>
      <c r="O37" s="59">
        <v>8404606</v>
      </c>
      <c r="P37" s="59">
        <v>13608888</v>
      </c>
      <c r="Q37" s="59">
        <v>20590973</v>
      </c>
      <c r="R37" s="59">
        <v>23370733</v>
      </c>
      <c r="S37" s="59">
        <v>-56520047</v>
      </c>
      <c r="T37" s="59">
        <v>-2001813</v>
      </c>
      <c r="U37" s="59">
        <v>-35151127</v>
      </c>
      <c r="V37" s="59">
        <v>-8432572</v>
      </c>
      <c r="W37" s="59">
        <v>35895111</v>
      </c>
      <c r="X37" s="59">
        <v>-44327683</v>
      </c>
      <c r="Y37" s="60">
        <v>-123.49</v>
      </c>
      <c r="Z37" s="61">
        <v>35895111</v>
      </c>
    </row>
    <row r="38" spans="1:26" ht="12.75">
      <c r="A38" s="57" t="s">
        <v>55</v>
      </c>
      <c r="B38" s="18">
        <v>100672855</v>
      </c>
      <c r="C38" s="18">
        <v>0</v>
      </c>
      <c r="D38" s="58">
        <v>164958193</v>
      </c>
      <c r="E38" s="59">
        <v>100672850</v>
      </c>
      <c r="F38" s="59">
        <v>-62260</v>
      </c>
      <c r="G38" s="59">
        <v>-44860</v>
      </c>
      <c r="H38" s="59">
        <v>-207027</v>
      </c>
      <c r="I38" s="59">
        <v>-314147</v>
      </c>
      <c r="J38" s="59">
        <v>-171099</v>
      </c>
      <c r="K38" s="59">
        <v>-109324</v>
      </c>
      <c r="L38" s="59">
        <v>-2940177</v>
      </c>
      <c r="M38" s="59">
        <v>-3220600</v>
      </c>
      <c r="N38" s="59">
        <v>-322778</v>
      </c>
      <c r="O38" s="59">
        <v>-97327</v>
      </c>
      <c r="P38" s="59">
        <v>-193497</v>
      </c>
      <c r="Q38" s="59">
        <v>-613602</v>
      </c>
      <c r="R38" s="59">
        <v>-91687</v>
      </c>
      <c r="S38" s="59">
        <v>-208045</v>
      </c>
      <c r="T38" s="59">
        <v>-3266275</v>
      </c>
      <c r="U38" s="59">
        <v>-3566007</v>
      </c>
      <c r="V38" s="59">
        <v>-7714356</v>
      </c>
      <c r="W38" s="59">
        <v>100672850</v>
      </c>
      <c r="X38" s="59">
        <v>-108387206</v>
      </c>
      <c r="Y38" s="60">
        <v>-107.66</v>
      </c>
      <c r="Z38" s="61">
        <v>100672850</v>
      </c>
    </row>
    <row r="39" spans="1:26" ht="12.75">
      <c r="A39" s="57" t="s">
        <v>56</v>
      </c>
      <c r="B39" s="18">
        <v>343772898</v>
      </c>
      <c r="C39" s="18">
        <v>0</v>
      </c>
      <c r="D39" s="58">
        <v>372209593</v>
      </c>
      <c r="E39" s="59">
        <v>357387557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269536</v>
      </c>
      <c r="M39" s="59">
        <v>269536</v>
      </c>
      <c r="N39" s="59">
        <v>-16972</v>
      </c>
      <c r="O39" s="59">
        <v>0</v>
      </c>
      <c r="P39" s="59">
        <v>0</v>
      </c>
      <c r="Q39" s="59">
        <v>-16972</v>
      </c>
      <c r="R39" s="59">
        <v>0</v>
      </c>
      <c r="S39" s="59">
        <v>0</v>
      </c>
      <c r="T39" s="59">
        <v>0</v>
      </c>
      <c r="U39" s="59">
        <v>0</v>
      </c>
      <c r="V39" s="59">
        <v>252564</v>
      </c>
      <c r="W39" s="59">
        <v>357387557</v>
      </c>
      <c r="X39" s="59">
        <v>-357134993</v>
      </c>
      <c r="Y39" s="60">
        <v>-99.93</v>
      </c>
      <c r="Z39" s="61">
        <v>357387557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-256639451</v>
      </c>
      <c r="C42" s="18">
        <v>0</v>
      </c>
      <c r="D42" s="58">
        <v>-311101790</v>
      </c>
      <c r="E42" s="59">
        <v>-361707927</v>
      </c>
      <c r="F42" s="59">
        <v>-12768230</v>
      </c>
      <c r="G42" s="59">
        <v>-25458121</v>
      </c>
      <c r="H42" s="59">
        <v>-27612281</v>
      </c>
      <c r="I42" s="59">
        <v>-65838632</v>
      </c>
      <c r="J42" s="59">
        <v>-23986273</v>
      </c>
      <c r="K42" s="59">
        <v>-30186145</v>
      </c>
      <c r="L42" s="59">
        <v>-24583614</v>
      </c>
      <c r="M42" s="59">
        <v>-78756032</v>
      </c>
      <c r="N42" s="59">
        <v>-23505035</v>
      </c>
      <c r="O42" s="59">
        <v>-29759918</v>
      </c>
      <c r="P42" s="59">
        <v>-14175574</v>
      </c>
      <c r="Q42" s="59">
        <v>-67440527</v>
      </c>
      <c r="R42" s="59">
        <v>-18523776</v>
      </c>
      <c r="S42" s="59">
        <v>-20818652</v>
      </c>
      <c r="T42" s="59">
        <v>-22752405</v>
      </c>
      <c r="U42" s="59">
        <v>-62094833</v>
      </c>
      <c r="V42" s="59">
        <v>-274130024</v>
      </c>
      <c r="W42" s="59">
        <v>-361707927</v>
      </c>
      <c r="X42" s="59">
        <v>87577903</v>
      </c>
      <c r="Y42" s="60">
        <v>-24.21</v>
      </c>
      <c r="Z42" s="61">
        <v>-361707927</v>
      </c>
    </row>
    <row r="43" spans="1:26" ht="12.75">
      <c r="A43" s="57" t="s">
        <v>59</v>
      </c>
      <c r="B43" s="18">
        <v>26731</v>
      </c>
      <c r="C43" s="18">
        <v>0</v>
      </c>
      <c r="D43" s="58">
        <v>-17755</v>
      </c>
      <c r="E43" s="59">
        <v>17756</v>
      </c>
      <c r="F43" s="59">
        <v>266</v>
      </c>
      <c r="G43" s="59">
        <v>4</v>
      </c>
      <c r="H43" s="59">
        <v>-114</v>
      </c>
      <c r="I43" s="59">
        <v>156</v>
      </c>
      <c r="J43" s="59">
        <v>-1</v>
      </c>
      <c r="K43" s="59">
        <v>-227</v>
      </c>
      <c r="L43" s="59">
        <v>24804</v>
      </c>
      <c r="M43" s="59">
        <v>24576</v>
      </c>
      <c r="N43" s="59">
        <v>-24932</v>
      </c>
      <c r="O43" s="59">
        <v>2</v>
      </c>
      <c r="P43" s="59">
        <v>2</v>
      </c>
      <c r="Q43" s="59">
        <v>-24928</v>
      </c>
      <c r="R43" s="59">
        <v>2</v>
      </c>
      <c r="S43" s="59">
        <v>2</v>
      </c>
      <c r="T43" s="59">
        <v>3</v>
      </c>
      <c r="U43" s="59">
        <v>7</v>
      </c>
      <c r="V43" s="59">
        <v>-189</v>
      </c>
      <c r="W43" s="59">
        <v>1</v>
      </c>
      <c r="X43" s="59">
        <v>-190</v>
      </c>
      <c r="Y43" s="60">
        <v>-19000</v>
      </c>
      <c r="Z43" s="61">
        <v>17756</v>
      </c>
    </row>
    <row r="44" spans="1:26" ht="12.75">
      <c r="A44" s="57" t="s">
        <v>60</v>
      </c>
      <c r="B44" s="18">
        <v>189029</v>
      </c>
      <c r="C44" s="18">
        <v>0</v>
      </c>
      <c r="D44" s="58">
        <v>-2</v>
      </c>
      <c r="E44" s="59">
        <v>779158</v>
      </c>
      <c r="F44" s="59">
        <v>-19725</v>
      </c>
      <c r="G44" s="59">
        <v>157768</v>
      </c>
      <c r="H44" s="59">
        <v>-142231</v>
      </c>
      <c r="I44" s="59">
        <v>-4188</v>
      </c>
      <c r="J44" s="59">
        <v>27780</v>
      </c>
      <c r="K44" s="59">
        <v>17784</v>
      </c>
      <c r="L44" s="59">
        <v>13436</v>
      </c>
      <c r="M44" s="59">
        <v>59000</v>
      </c>
      <c r="N44" s="59">
        <v>-55634</v>
      </c>
      <c r="O44" s="59">
        <v>53562</v>
      </c>
      <c r="P44" s="59">
        <v>-9320</v>
      </c>
      <c r="Q44" s="59">
        <v>-11392</v>
      </c>
      <c r="R44" s="59">
        <v>-45960</v>
      </c>
      <c r="S44" s="59">
        <v>-2218</v>
      </c>
      <c r="T44" s="59">
        <v>-181619</v>
      </c>
      <c r="U44" s="59">
        <v>-229797</v>
      </c>
      <c r="V44" s="59">
        <v>-186377</v>
      </c>
      <c r="W44" s="59">
        <v>779156</v>
      </c>
      <c r="X44" s="59">
        <v>-965533</v>
      </c>
      <c r="Y44" s="60">
        <v>-123.92</v>
      </c>
      <c r="Z44" s="61">
        <v>779158</v>
      </c>
    </row>
    <row r="45" spans="1:26" ht="12.75">
      <c r="A45" s="68" t="s">
        <v>61</v>
      </c>
      <c r="B45" s="21">
        <v>-172631662</v>
      </c>
      <c r="C45" s="21">
        <v>0</v>
      </c>
      <c r="D45" s="103">
        <v>-246781201</v>
      </c>
      <c r="E45" s="104">
        <v>-277118985</v>
      </c>
      <c r="F45" s="104">
        <v>-75402143</v>
      </c>
      <c r="G45" s="104">
        <f>+F45+G42+G43+G44+G83</f>
        <v>-112863969</v>
      </c>
      <c r="H45" s="104">
        <f>+G45+H42+H43+H44+H83</f>
        <v>-204576646</v>
      </c>
      <c r="I45" s="104">
        <f>+H45</f>
        <v>-204576646</v>
      </c>
      <c r="J45" s="104">
        <f>+H45+J42+J43+J44+J83</f>
        <v>-326409049</v>
      </c>
      <c r="K45" s="104">
        <f>+J45+K42+K43+K44+K83</f>
        <v>-433859792</v>
      </c>
      <c r="L45" s="104">
        <f>+K45+L42+L43+L44+L83</f>
        <v>-487333755</v>
      </c>
      <c r="M45" s="104">
        <f>+L45</f>
        <v>-487333755</v>
      </c>
      <c r="N45" s="104">
        <f>+L45+N42+N43+N44+N83</f>
        <v>-524917584</v>
      </c>
      <c r="O45" s="104">
        <f>+N45+O42+O43+O44+O83</f>
        <v>-554625250</v>
      </c>
      <c r="P45" s="104">
        <f>+O45+P42+P43+P44+P83</f>
        <v>-573810142</v>
      </c>
      <c r="Q45" s="104">
        <f>+P45</f>
        <v>-573810142</v>
      </c>
      <c r="R45" s="104">
        <f>+P45+R42+R43+R44+R83</f>
        <v>-592379876</v>
      </c>
      <c r="S45" s="104">
        <f>+R45+S42+S43+S44+S83</f>
        <v>-613200744</v>
      </c>
      <c r="T45" s="104">
        <f>+S45+T42+T43+T44+T83</f>
        <v>-636087562</v>
      </c>
      <c r="U45" s="104">
        <f>+T45</f>
        <v>-636087562</v>
      </c>
      <c r="V45" s="104">
        <f>+U45</f>
        <v>-636087562</v>
      </c>
      <c r="W45" s="104">
        <f>+W83+W42+W43+W44</f>
        <v>-277136742</v>
      </c>
      <c r="X45" s="104">
        <f>+V45-W45</f>
        <v>-358950820</v>
      </c>
      <c r="Y45" s="105">
        <f>+IF(W45&lt;&gt;0,+(X45/W45)*100,0)</f>
        <v>129.5211949918932</v>
      </c>
      <c r="Z45" s="106">
        <v>-277118985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66192716</v>
      </c>
      <c r="C68" s="18">
        <v>0</v>
      </c>
      <c r="D68" s="19">
        <v>69193000</v>
      </c>
      <c r="E68" s="20">
        <v>69193000</v>
      </c>
      <c r="F68" s="20">
        <v>30009046</v>
      </c>
      <c r="G68" s="20">
        <v>3912139</v>
      </c>
      <c r="H68" s="20">
        <v>3312791</v>
      </c>
      <c r="I68" s="20">
        <v>37233976</v>
      </c>
      <c r="J68" s="20">
        <v>3802348</v>
      </c>
      <c r="K68" s="20">
        <v>3874559</v>
      </c>
      <c r="L68" s="20">
        <v>3895338</v>
      </c>
      <c r="M68" s="20">
        <v>11572245</v>
      </c>
      <c r="N68" s="20">
        <v>3869077</v>
      </c>
      <c r="O68" s="20">
        <v>3919606</v>
      </c>
      <c r="P68" s="20">
        <v>3873493</v>
      </c>
      <c r="Q68" s="20">
        <v>11662176</v>
      </c>
      <c r="R68" s="20">
        <v>3866244</v>
      </c>
      <c r="S68" s="20">
        <v>3919820</v>
      </c>
      <c r="T68" s="20">
        <v>4088330</v>
      </c>
      <c r="U68" s="20">
        <v>11874394</v>
      </c>
      <c r="V68" s="20">
        <v>72342791</v>
      </c>
      <c r="W68" s="20">
        <v>69193000</v>
      </c>
      <c r="X68" s="20">
        <v>0</v>
      </c>
      <c r="Y68" s="19">
        <v>0</v>
      </c>
      <c r="Z68" s="22">
        <v>69193000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116146749</v>
      </c>
      <c r="C70" s="18">
        <v>0</v>
      </c>
      <c r="D70" s="19">
        <v>120785900</v>
      </c>
      <c r="E70" s="20">
        <v>126232100</v>
      </c>
      <c r="F70" s="20">
        <v>10548368</v>
      </c>
      <c r="G70" s="20">
        <v>10869155</v>
      </c>
      <c r="H70" s="20">
        <v>10554389</v>
      </c>
      <c r="I70" s="20">
        <v>31971912</v>
      </c>
      <c r="J70" s="20">
        <v>9982620</v>
      </c>
      <c r="K70" s="20">
        <v>10202657</v>
      </c>
      <c r="L70" s="20">
        <v>10132743</v>
      </c>
      <c r="M70" s="20">
        <v>30318020</v>
      </c>
      <c r="N70" s="20">
        <v>11456041</v>
      </c>
      <c r="O70" s="20">
        <v>9712569</v>
      </c>
      <c r="P70" s="20">
        <v>10207643</v>
      </c>
      <c r="Q70" s="20">
        <v>31376253</v>
      </c>
      <c r="R70" s="20">
        <v>9457393</v>
      </c>
      <c r="S70" s="20">
        <v>9894950</v>
      </c>
      <c r="T70" s="20">
        <v>10164729</v>
      </c>
      <c r="U70" s="20">
        <v>29517072</v>
      </c>
      <c r="V70" s="20">
        <v>123183257</v>
      </c>
      <c r="W70" s="20">
        <v>126232100</v>
      </c>
      <c r="X70" s="20">
        <v>0</v>
      </c>
      <c r="Y70" s="19">
        <v>0</v>
      </c>
      <c r="Z70" s="22">
        <v>126232100</v>
      </c>
    </row>
    <row r="71" spans="1:26" ht="12.75" hidden="1">
      <c r="A71" s="38" t="s">
        <v>67</v>
      </c>
      <c r="B71" s="18">
        <v>27709842</v>
      </c>
      <c r="C71" s="18">
        <v>0</v>
      </c>
      <c r="D71" s="19">
        <v>28204000</v>
      </c>
      <c r="E71" s="20">
        <v>28204000</v>
      </c>
      <c r="F71" s="20">
        <v>1610879</v>
      </c>
      <c r="G71" s="20">
        <v>2709530</v>
      </c>
      <c r="H71" s="20">
        <v>2291617</v>
      </c>
      <c r="I71" s="20">
        <v>6612026</v>
      </c>
      <c r="J71" s="20">
        <v>2145220</v>
      </c>
      <c r="K71" s="20">
        <v>2248268</v>
      </c>
      <c r="L71" s="20">
        <v>2372662</v>
      </c>
      <c r="M71" s="20">
        <v>6766150</v>
      </c>
      <c r="N71" s="20">
        <v>3281392</v>
      </c>
      <c r="O71" s="20">
        <v>2217708</v>
      </c>
      <c r="P71" s="20">
        <v>2397944</v>
      </c>
      <c r="Q71" s="20">
        <v>7897044</v>
      </c>
      <c r="R71" s="20">
        <v>2285641</v>
      </c>
      <c r="S71" s="20">
        <v>2646329</v>
      </c>
      <c r="T71" s="20">
        <v>1754678</v>
      </c>
      <c r="U71" s="20">
        <v>6686648</v>
      </c>
      <c r="V71" s="20">
        <v>27961868</v>
      </c>
      <c r="W71" s="20">
        <v>28204000</v>
      </c>
      <c r="X71" s="20">
        <v>0</v>
      </c>
      <c r="Y71" s="19">
        <v>0</v>
      </c>
      <c r="Z71" s="22">
        <v>28204000</v>
      </c>
    </row>
    <row r="72" spans="1:26" ht="12.75" hidden="1">
      <c r="A72" s="38" t="s">
        <v>68</v>
      </c>
      <c r="B72" s="18">
        <v>12077192</v>
      </c>
      <c r="C72" s="18">
        <v>0</v>
      </c>
      <c r="D72" s="19">
        <v>11310000</v>
      </c>
      <c r="E72" s="20">
        <v>11840000</v>
      </c>
      <c r="F72" s="20">
        <v>1352503</v>
      </c>
      <c r="G72" s="20">
        <v>854392</v>
      </c>
      <c r="H72" s="20">
        <v>1064030</v>
      </c>
      <c r="I72" s="20">
        <v>3270925</v>
      </c>
      <c r="J72" s="20">
        <v>1033344</v>
      </c>
      <c r="K72" s="20">
        <v>1097599</v>
      </c>
      <c r="L72" s="20">
        <v>1216301</v>
      </c>
      <c r="M72" s="20">
        <v>3347244</v>
      </c>
      <c r="N72" s="20">
        <v>1264851</v>
      </c>
      <c r="O72" s="20">
        <v>1246311</v>
      </c>
      <c r="P72" s="20">
        <v>887471</v>
      </c>
      <c r="Q72" s="20">
        <v>3398633</v>
      </c>
      <c r="R72" s="20">
        <v>920004</v>
      </c>
      <c r="S72" s="20">
        <v>1070046</v>
      </c>
      <c r="T72" s="20">
        <v>1129604</v>
      </c>
      <c r="U72" s="20">
        <v>3119654</v>
      </c>
      <c r="V72" s="20">
        <v>13136456</v>
      </c>
      <c r="W72" s="20">
        <v>11840000</v>
      </c>
      <c r="X72" s="20">
        <v>0</v>
      </c>
      <c r="Y72" s="19">
        <v>0</v>
      </c>
      <c r="Z72" s="22">
        <v>11840000</v>
      </c>
    </row>
    <row r="73" spans="1:26" ht="12.75" hidden="1">
      <c r="A73" s="38" t="s">
        <v>69</v>
      </c>
      <c r="B73" s="18">
        <v>18745590</v>
      </c>
      <c r="C73" s="18">
        <v>0</v>
      </c>
      <c r="D73" s="19">
        <v>17798300</v>
      </c>
      <c r="E73" s="20">
        <v>17798300</v>
      </c>
      <c r="F73" s="20">
        <v>2153449</v>
      </c>
      <c r="G73" s="20">
        <v>1280322</v>
      </c>
      <c r="H73" s="20">
        <v>1660335</v>
      </c>
      <c r="I73" s="20">
        <v>5094106</v>
      </c>
      <c r="J73" s="20">
        <v>1610639</v>
      </c>
      <c r="K73" s="20">
        <v>1626560</v>
      </c>
      <c r="L73" s="20">
        <v>1625262</v>
      </c>
      <c r="M73" s="20">
        <v>4862461</v>
      </c>
      <c r="N73" s="20">
        <v>1657217</v>
      </c>
      <c r="O73" s="20">
        <v>1627191</v>
      </c>
      <c r="P73" s="20">
        <v>1660380</v>
      </c>
      <c r="Q73" s="20">
        <v>4944788</v>
      </c>
      <c r="R73" s="20">
        <v>1687920</v>
      </c>
      <c r="S73" s="20">
        <v>1660540</v>
      </c>
      <c r="T73" s="20">
        <v>1612949</v>
      </c>
      <c r="U73" s="20">
        <v>4961409</v>
      </c>
      <c r="V73" s="20">
        <v>19862764</v>
      </c>
      <c r="W73" s="20">
        <v>17798300</v>
      </c>
      <c r="X73" s="20">
        <v>0</v>
      </c>
      <c r="Y73" s="19">
        <v>0</v>
      </c>
      <c r="Z73" s="22">
        <v>17798300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2674998</v>
      </c>
      <c r="C75" s="27">
        <v>0</v>
      </c>
      <c r="D75" s="28">
        <v>1718500</v>
      </c>
      <c r="E75" s="29">
        <v>1718500</v>
      </c>
      <c r="F75" s="29">
        <v>213997</v>
      </c>
      <c r="G75" s="29">
        <v>239093</v>
      </c>
      <c r="H75" s="29">
        <v>236956</v>
      </c>
      <c r="I75" s="29">
        <v>690046</v>
      </c>
      <c r="J75" s="29">
        <v>-332196</v>
      </c>
      <c r="K75" s="29">
        <v>237048</v>
      </c>
      <c r="L75" s="29">
        <v>262898</v>
      </c>
      <c r="M75" s="29">
        <v>167750</v>
      </c>
      <c r="N75" s="29">
        <v>257639</v>
      </c>
      <c r="O75" s="29">
        <v>265261</v>
      </c>
      <c r="P75" s="29">
        <v>-402</v>
      </c>
      <c r="Q75" s="29">
        <v>522498</v>
      </c>
      <c r="R75" s="29">
        <v>187</v>
      </c>
      <c r="S75" s="29">
        <v>185</v>
      </c>
      <c r="T75" s="29">
        <v>183</v>
      </c>
      <c r="U75" s="29">
        <v>555</v>
      </c>
      <c r="V75" s="29">
        <v>1380849</v>
      </c>
      <c r="W75" s="29">
        <v>1718500</v>
      </c>
      <c r="X75" s="29">
        <v>0</v>
      </c>
      <c r="Y75" s="28">
        <v>0</v>
      </c>
      <c r="Z75" s="30">
        <v>1718500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83792029</v>
      </c>
      <c r="C83" s="18"/>
      <c r="D83" s="19">
        <v>64338346</v>
      </c>
      <c r="E83" s="20">
        <v>83792028</v>
      </c>
      <c r="F83" s="20">
        <v>-62614454</v>
      </c>
      <c r="G83" s="20">
        <v>-12161477</v>
      </c>
      <c r="H83" s="20">
        <v>-63958051</v>
      </c>
      <c r="I83" s="20">
        <v>-62614454</v>
      </c>
      <c r="J83" s="20">
        <v>-97873909</v>
      </c>
      <c r="K83" s="20">
        <v>-77282155</v>
      </c>
      <c r="L83" s="20">
        <v>-28928589</v>
      </c>
      <c r="M83" s="20">
        <v>-97873909</v>
      </c>
      <c r="N83" s="20">
        <v>-13998228</v>
      </c>
      <c r="O83" s="20">
        <v>-1312</v>
      </c>
      <c r="P83" s="20">
        <v>-5000000</v>
      </c>
      <c r="Q83" s="20">
        <v>-13998228</v>
      </c>
      <c r="R83" s="20"/>
      <c r="S83" s="20"/>
      <c r="T83" s="20">
        <v>47203</v>
      </c>
      <c r="U83" s="20"/>
      <c r="V83" s="20">
        <v>-62614454</v>
      </c>
      <c r="W83" s="20">
        <v>83792028</v>
      </c>
      <c r="X83" s="20"/>
      <c r="Y83" s="19"/>
      <c r="Z83" s="22">
        <v>83792028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37492151</v>
      </c>
      <c r="C5" s="18">
        <v>0</v>
      </c>
      <c r="D5" s="58">
        <v>40467669</v>
      </c>
      <c r="E5" s="59">
        <v>40087669</v>
      </c>
      <c r="F5" s="59">
        <v>5595953</v>
      </c>
      <c r="G5" s="59">
        <v>3118340</v>
      </c>
      <c r="H5" s="59">
        <v>3121890</v>
      </c>
      <c r="I5" s="59">
        <v>11836183</v>
      </c>
      <c r="J5" s="59">
        <v>3116044</v>
      </c>
      <c r="K5" s="59">
        <v>3105538</v>
      </c>
      <c r="L5" s="59">
        <v>3124638</v>
      </c>
      <c r="M5" s="59">
        <v>9346220</v>
      </c>
      <c r="N5" s="59">
        <v>3124936</v>
      </c>
      <c r="O5" s="59">
        <v>3124366</v>
      </c>
      <c r="P5" s="59">
        <v>3123911</v>
      </c>
      <c r="Q5" s="59">
        <v>9373213</v>
      </c>
      <c r="R5" s="59">
        <v>3123749</v>
      </c>
      <c r="S5" s="59">
        <v>3123220</v>
      </c>
      <c r="T5" s="59">
        <v>2820924</v>
      </c>
      <c r="U5" s="59">
        <v>9067893</v>
      </c>
      <c r="V5" s="59">
        <v>39623509</v>
      </c>
      <c r="W5" s="59">
        <v>40087669</v>
      </c>
      <c r="X5" s="59">
        <v>-464160</v>
      </c>
      <c r="Y5" s="60">
        <v>-1.16</v>
      </c>
      <c r="Z5" s="61">
        <v>40087669</v>
      </c>
    </row>
    <row r="6" spans="1:26" ht="12.75">
      <c r="A6" s="57" t="s">
        <v>32</v>
      </c>
      <c r="B6" s="18">
        <v>113113934</v>
      </c>
      <c r="C6" s="18">
        <v>0</v>
      </c>
      <c r="D6" s="58">
        <v>126281719</v>
      </c>
      <c r="E6" s="59">
        <v>126607231</v>
      </c>
      <c r="F6" s="59">
        <v>10333838</v>
      </c>
      <c r="G6" s="59">
        <v>10398662</v>
      </c>
      <c r="H6" s="59">
        <v>10732042</v>
      </c>
      <c r="I6" s="59">
        <v>31464542</v>
      </c>
      <c r="J6" s="59">
        <v>10786621</v>
      </c>
      <c r="K6" s="59">
        <v>10585161</v>
      </c>
      <c r="L6" s="59">
        <v>10640828</v>
      </c>
      <c r="M6" s="59">
        <v>32012610</v>
      </c>
      <c r="N6" s="59">
        <v>10556801</v>
      </c>
      <c r="O6" s="59">
        <v>10701615</v>
      </c>
      <c r="P6" s="59">
        <v>11229524</v>
      </c>
      <c r="Q6" s="59">
        <v>32487940</v>
      </c>
      <c r="R6" s="59">
        <v>11244835</v>
      </c>
      <c r="S6" s="59">
        <v>9904308</v>
      </c>
      <c r="T6" s="59">
        <v>7950840</v>
      </c>
      <c r="U6" s="59">
        <v>29099983</v>
      </c>
      <c r="V6" s="59">
        <v>125065075</v>
      </c>
      <c r="W6" s="59">
        <v>126607231</v>
      </c>
      <c r="X6" s="59">
        <v>-1542156</v>
      </c>
      <c r="Y6" s="60">
        <v>-1.22</v>
      </c>
      <c r="Z6" s="61">
        <v>126607231</v>
      </c>
    </row>
    <row r="7" spans="1:26" ht="12.75">
      <c r="A7" s="57" t="s">
        <v>33</v>
      </c>
      <c r="B7" s="18">
        <v>5032794</v>
      </c>
      <c r="C7" s="18">
        <v>0</v>
      </c>
      <c r="D7" s="58">
        <v>4166400</v>
      </c>
      <c r="E7" s="59">
        <v>5150000</v>
      </c>
      <c r="F7" s="59">
        <v>271133</v>
      </c>
      <c r="G7" s="59">
        <v>590227</v>
      </c>
      <c r="H7" s="59">
        <v>5300</v>
      </c>
      <c r="I7" s="59">
        <v>866660</v>
      </c>
      <c r="J7" s="59">
        <v>515049</v>
      </c>
      <c r="K7" s="59">
        <v>678261</v>
      </c>
      <c r="L7" s="59">
        <v>483958</v>
      </c>
      <c r="M7" s="59">
        <v>1677268</v>
      </c>
      <c r="N7" s="59">
        <v>871901</v>
      </c>
      <c r="O7" s="59">
        <v>436314</v>
      </c>
      <c r="P7" s="59">
        <v>448902</v>
      </c>
      <c r="Q7" s="59">
        <v>1757117</v>
      </c>
      <c r="R7" s="59">
        <v>445624</v>
      </c>
      <c r="S7" s="59">
        <v>346192</v>
      </c>
      <c r="T7" s="59">
        <v>274119</v>
      </c>
      <c r="U7" s="59">
        <v>1065935</v>
      </c>
      <c r="V7" s="59">
        <v>5366980</v>
      </c>
      <c r="W7" s="59">
        <v>5150000</v>
      </c>
      <c r="X7" s="59">
        <v>216980</v>
      </c>
      <c r="Y7" s="60">
        <v>4.21</v>
      </c>
      <c r="Z7" s="61">
        <v>5150000</v>
      </c>
    </row>
    <row r="8" spans="1:26" ht="12.75">
      <c r="A8" s="57" t="s">
        <v>34</v>
      </c>
      <c r="B8" s="18">
        <v>41346919</v>
      </c>
      <c r="C8" s="18">
        <v>0</v>
      </c>
      <c r="D8" s="58">
        <v>52435132</v>
      </c>
      <c r="E8" s="59">
        <v>63411390</v>
      </c>
      <c r="F8" s="59">
        <v>13683529</v>
      </c>
      <c r="G8" s="59">
        <v>3785893</v>
      </c>
      <c r="H8" s="59">
        <v>5089976</v>
      </c>
      <c r="I8" s="59">
        <v>22559398</v>
      </c>
      <c r="J8" s="59">
        <v>3432168</v>
      </c>
      <c r="K8" s="59">
        <v>2251813</v>
      </c>
      <c r="L8" s="59">
        <v>13033845</v>
      </c>
      <c r="M8" s="59">
        <v>18717826</v>
      </c>
      <c r="N8" s="59">
        <v>899622</v>
      </c>
      <c r="O8" s="59">
        <v>667599</v>
      </c>
      <c r="P8" s="59">
        <v>8948969</v>
      </c>
      <c r="Q8" s="59">
        <v>10516190</v>
      </c>
      <c r="R8" s="59">
        <v>1542661</v>
      </c>
      <c r="S8" s="59">
        <v>517297</v>
      </c>
      <c r="T8" s="59">
        <v>2981805</v>
      </c>
      <c r="U8" s="59">
        <v>5041763</v>
      </c>
      <c r="V8" s="59">
        <v>56835177</v>
      </c>
      <c r="W8" s="59">
        <v>63411390</v>
      </c>
      <c r="X8" s="59">
        <v>-6576213</v>
      </c>
      <c r="Y8" s="60">
        <v>-10.37</v>
      </c>
      <c r="Z8" s="61">
        <v>63411390</v>
      </c>
    </row>
    <row r="9" spans="1:26" ht="12.75">
      <c r="A9" s="57" t="s">
        <v>35</v>
      </c>
      <c r="B9" s="18">
        <v>50699563</v>
      </c>
      <c r="C9" s="18">
        <v>0</v>
      </c>
      <c r="D9" s="58">
        <v>58494502</v>
      </c>
      <c r="E9" s="59">
        <v>40418562</v>
      </c>
      <c r="F9" s="59">
        <v>1683946</v>
      </c>
      <c r="G9" s="59">
        <v>1715060</v>
      </c>
      <c r="H9" s="59">
        <v>1847351</v>
      </c>
      <c r="I9" s="59">
        <v>5246357</v>
      </c>
      <c r="J9" s="59">
        <v>1667997</v>
      </c>
      <c r="K9" s="59">
        <v>1674656</v>
      </c>
      <c r="L9" s="59">
        <v>1406952</v>
      </c>
      <c r="M9" s="59">
        <v>4749605</v>
      </c>
      <c r="N9" s="59">
        <v>9539340</v>
      </c>
      <c r="O9" s="59">
        <v>99095</v>
      </c>
      <c r="P9" s="59">
        <v>1089169</v>
      </c>
      <c r="Q9" s="59">
        <v>10727604</v>
      </c>
      <c r="R9" s="59">
        <v>176374</v>
      </c>
      <c r="S9" s="59">
        <v>302830</v>
      </c>
      <c r="T9" s="59">
        <v>-774032</v>
      </c>
      <c r="U9" s="59">
        <v>-294828</v>
      </c>
      <c r="V9" s="59">
        <v>20428738</v>
      </c>
      <c r="W9" s="59">
        <v>40418562</v>
      </c>
      <c r="X9" s="59">
        <v>-19989824</v>
      </c>
      <c r="Y9" s="60">
        <v>-49.46</v>
      </c>
      <c r="Z9" s="61">
        <v>40418562</v>
      </c>
    </row>
    <row r="10" spans="1:26" ht="20.25">
      <c r="A10" s="62" t="s">
        <v>112</v>
      </c>
      <c r="B10" s="63">
        <f>SUM(B5:B9)</f>
        <v>247685361</v>
      </c>
      <c r="C10" s="63">
        <f>SUM(C5:C9)</f>
        <v>0</v>
      </c>
      <c r="D10" s="64">
        <f aca="true" t="shared" si="0" ref="D10:Z10">SUM(D5:D9)</f>
        <v>281845422</v>
      </c>
      <c r="E10" s="65">
        <f t="shared" si="0"/>
        <v>275674852</v>
      </c>
      <c r="F10" s="65">
        <f t="shared" si="0"/>
        <v>31568399</v>
      </c>
      <c r="G10" s="65">
        <f t="shared" si="0"/>
        <v>19608182</v>
      </c>
      <c r="H10" s="65">
        <f t="shared" si="0"/>
        <v>20796559</v>
      </c>
      <c r="I10" s="65">
        <f t="shared" si="0"/>
        <v>71973140</v>
      </c>
      <c r="J10" s="65">
        <f t="shared" si="0"/>
        <v>19517879</v>
      </c>
      <c r="K10" s="65">
        <f t="shared" si="0"/>
        <v>18295429</v>
      </c>
      <c r="L10" s="65">
        <f t="shared" si="0"/>
        <v>28690221</v>
      </c>
      <c r="M10" s="65">
        <f t="shared" si="0"/>
        <v>66503529</v>
      </c>
      <c r="N10" s="65">
        <f t="shared" si="0"/>
        <v>24992600</v>
      </c>
      <c r="O10" s="65">
        <f t="shared" si="0"/>
        <v>15028989</v>
      </c>
      <c r="P10" s="65">
        <f t="shared" si="0"/>
        <v>24840475</v>
      </c>
      <c r="Q10" s="65">
        <f t="shared" si="0"/>
        <v>64862064</v>
      </c>
      <c r="R10" s="65">
        <f t="shared" si="0"/>
        <v>16533243</v>
      </c>
      <c r="S10" s="65">
        <f t="shared" si="0"/>
        <v>14193847</v>
      </c>
      <c r="T10" s="65">
        <f t="shared" si="0"/>
        <v>13253656</v>
      </c>
      <c r="U10" s="65">
        <f t="shared" si="0"/>
        <v>43980746</v>
      </c>
      <c r="V10" s="65">
        <f t="shared" si="0"/>
        <v>247319479</v>
      </c>
      <c r="W10" s="65">
        <f t="shared" si="0"/>
        <v>275674852</v>
      </c>
      <c r="X10" s="65">
        <f t="shared" si="0"/>
        <v>-28355373</v>
      </c>
      <c r="Y10" s="66">
        <f>+IF(W10&lt;&gt;0,(X10/W10)*100,0)</f>
        <v>-10.285803291190303</v>
      </c>
      <c r="Z10" s="67">
        <f t="shared" si="0"/>
        <v>275674852</v>
      </c>
    </row>
    <row r="11" spans="1:26" ht="12.75">
      <c r="A11" s="57" t="s">
        <v>36</v>
      </c>
      <c r="B11" s="18">
        <v>85603547</v>
      </c>
      <c r="C11" s="18">
        <v>0</v>
      </c>
      <c r="D11" s="58">
        <v>108348181</v>
      </c>
      <c r="E11" s="59">
        <v>104116156</v>
      </c>
      <c r="F11" s="59">
        <v>7743729</v>
      </c>
      <c r="G11" s="59">
        <v>7569015</v>
      </c>
      <c r="H11" s="59">
        <v>7452197</v>
      </c>
      <c r="I11" s="59">
        <v>22764941</v>
      </c>
      <c r="J11" s="59">
        <v>7565171</v>
      </c>
      <c r="K11" s="59">
        <v>7644965</v>
      </c>
      <c r="L11" s="59">
        <v>11689596</v>
      </c>
      <c r="M11" s="59">
        <v>26899732</v>
      </c>
      <c r="N11" s="59">
        <v>8062614</v>
      </c>
      <c r="O11" s="59">
        <v>8043582</v>
      </c>
      <c r="P11" s="59">
        <v>7457026</v>
      </c>
      <c r="Q11" s="59">
        <v>23563222</v>
      </c>
      <c r="R11" s="59">
        <v>7583831</v>
      </c>
      <c r="S11" s="59">
        <v>7591908</v>
      </c>
      <c r="T11" s="59">
        <v>7597655</v>
      </c>
      <c r="U11" s="59">
        <v>22773394</v>
      </c>
      <c r="V11" s="59">
        <v>96001289</v>
      </c>
      <c r="W11" s="59">
        <v>104116156</v>
      </c>
      <c r="X11" s="59">
        <v>-8114867</v>
      </c>
      <c r="Y11" s="60">
        <v>-7.79</v>
      </c>
      <c r="Z11" s="61">
        <v>104116156</v>
      </c>
    </row>
    <row r="12" spans="1:26" ht="12.75">
      <c r="A12" s="57" t="s">
        <v>37</v>
      </c>
      <c r="B12" s="18">
        <v>5103259</v>
      </c>
      <c r="C12" s="18">
        <v>0</v>
      </c>
      <c r="D12" s="58">
        <v>5594051</v>
      </c>
      <c r="E12" s="59">
        <v>5335329</v>
      </c>
      <c r="F12" s="59">
        <v>404937</v>
      </c>
      <c r="G12" s="59">
        <v>404937</v>
      </c>
      <c r="H12" s="59">
        <v>435679</v>
      </c>
      <c r="I12" s="59">
        <v>1245553</v>
      </c>
      <c r="J12" s="59">
        <v>429076</v>
      </c>
      <c r="K12" s="59">
        <v>429076</v>
      </c>
      <c r="L12" s="59">
        <v>429076</v>
      </c>
      <c r="M12" s="59">
        <v>1287228</v>
      </c>
      <c r="N12" s="59">
        <v>429076</v>
      </c>
      <c r="O12" s="59">
        <v>429076</v>
      </c>
      <c r="P12" s="59">
        <v>429076</v>
      </c>
      <c r="Q12" s="59">
        <v>1287228</v>
      </c>
      <c r="R12" s="59">
        <v>429076</v>
      </c>
      <c r="S12" s="59">
        <v>429076</v>
      </c>
      <c r="T12" s="59">
        <v>614124</v>
      </c>
      <c r="U12" s="59">
        <v>1472276</v>
      </c>
      <c r="V12" s="59">
        <v>5292285</v>
      </c>
      <c r="W12" s="59">
        <v>5335329</v>
      </c>
      <c r="X12" s="59">
        <v>-43044</v>
      </c>
      <c r="Y12" s="60">
        <v>-0.81</v>
      </c>
      <c r="Z12" s="61">
        <v>5335329</v>
      </c>
    </row>
    <row r="13" spans="1:26" ht="12.75">
      <c r="A13" s="57" t="s">
        <v>113</v>
      </c>
      <c r="B13" s="18">
        <v>9801304</v>
      </c>
      <c r="C13" s="18">
        <v>0</v>
      </c>
      <c r="D13" s="58">
        <v>9328915</v>
      </c>
      <c r="E13" s="59">
        <v>10389380</v>
      </c>
      <c r="F13" s="59">
        <v>0</v>
      </c>
      <c r="G13" s="59">
        <v>0</v>
      </c>
      <c r="H13" s="59">
        <v>0</v>
      </c>
      <c r="I13" s="59">
        <v>0</v>
      </c>
      <c r="J13" s="59">
        <v>2332244</v>
      </c>
      <c r="K13" s="59">
        <v>0</v>
      </c>
      <c r="L13" s="59">
        <v>2332244</v>
      </c>
      <c r="M13" s="59">
        <v>4664488</v>
      </c>
      <c r="N13" s="59">
        <v>0</v>
      </c>
      <c r="O13" s="59">
        <v>530233</v>
      </c>
      <c r="P13" s="59">
        <v>2597361</v>
      </c>
      <c r="Q13" s="59">
        <v>3127594</v>
      </c>
      <c r="R13" s="59">
        <v>0</v>
      </c>
      <c r="S13" s="59">
        <v>0</v>
      </c>
      <c r="T13" s="59">
        <v>2597360</v>
      </c>
      <c r="U13" s="59">
        <v>2597360</v>
      </c>
      <c r="V13" s="59">
        <v>10389442</v>
      </c>
      <c r="W13" s="59">
        <v>10389380</v>
      </c>
      <c r="X13" s="59">
        <v>62</v>
      </c>
      <c r="Y13" s="60">
        <v>0</v>
      </c>
      <c r="Z13" s="61">
        <v>10389380</v>
      </c>
    </row>
    <row r="14" spans="1:26" ht="12.75">
      <c r="A14" s="57" t="s">
        <v>38</v>
      </c>
      <c r="B14" s="18">
        <v>6904677</v>
      </c>
      <c r="C14" s="18">
        <v>0</v>
      </c>
      <c r="D14" s="58">
        <v>6524654</v>
      </c>
      <c r="E14" s="59">
        <v>6524681</v>
      </c>
      <c r="F14" s="59">
        <v>212023</v>
      </c>
      <c r="G14" s="59">
        <v>0</v>
      </c>
      <c r="H14" s="59">
        <v>1183294</v>
      </c>
      <c r="I14" s="59">
        <v>1395317</v>
      </c>
      <c r="J14" s="59">
        <v>0</v>
      </c>
      <c r="K14" s="59">
        <v>0</v>
      </c>
      <c r="L14" s="59">
        <v>456841</v>
      </c>
      <c r="M14" s="59">
        <v>456841</v>
      </c>
      <c r="N14" s="59">
        <v>0</v>
      </c>
      <c r="O14" s="59">
        <v>0</v>
      </c>
      <c r="P14" s="59">
        <v>1156688</v>
      </c>
      <c r="Q14" s="59">
        <v>1156688</v>
      </c>
      <c r="R14" s="59">
        <v>16</v>
      </c>
      <c r="S14" s="59">
        <v>200000</v>
      </c>
      <c r="T14" s="59">
        <v>343754</v>
      </c>
      <c r="U14" s="59">
        <v>543770</v>
      </c>
      <c r="V14" s="59">
        <v>3552616</v>
      </c>
      <c r="W14" s="59">
        <v>6524681</v>
      </c>
      <c r="X14" s="59">
        <v>-2972065</v>
      </c>
      <c r="Y14" s="60">
        <v>-45.55</v>
      </c>
      <c r="Z14" s="61">
        <v>6524681</v>
      </c>
    </row>
    <row r="15" spans="1:26" ht="12.75">
      <c r="A15" s="57" t="s">
        <v>39</v>
      </c>
      <c r="B15" s="18">
        <v>76204783</v>
      </c>
      <c r="C15" s="18">
        <v>0</v>
      </c>
      <c r="D15" s="58">
        <v>88863320</v>
      </c>
      <c r="E15" s="59">
        <v>78436447</v>
      </c>
      <c r="F15" s="59">
        <v>1119863</v>
      </c>
      <c r="G15" s="59">
        <v>8362128</v>
      </c>
      <c r="H15" s="59">
        <v>9301345</v>
      </c>
      <c r="I15" s="59">
        <v>18783336</v>
      </c>
      <c r="J15" s="59">
        <v>6033245</v>
      </c>
      <c r="K15" s="59">
        <v>6108506</v>
      </c>
      <c r="L15" s="59">
        <v>7995600</v>
      </c>
      <c r="M15" s="59">
        <v>20137351</v>
      </c>
      <c r="N15" s="59">
        <v>4977080</v>
      </c>
      <c r="O15" s="59">
        <v>5460137</v>
      </c>
      <c r="P15" s="59">
        <v>1733170</v>
      </c>
      <c r="Q15" s="59">
        <v>12170387</v>
      </c>
      <c r="R15" s="59">
        <v>4333792</v>
      </c>
      <c r="S15" s="59">
        <v>4643188</v>
      </c>
      <c r="T15" s="59">
        <v>5129723</v>
      </c>
      <c r="U15" s="59">
        <v>14106703</v>
      </c>
      <c r="V15" s="59">
        <v>65197777</v>
      </c>
      <c r="W15" s="59">
        <v>78436447</v>
      </c>
      <c r="X15" s="59">
        <v>-13238670</v>
      </c>
      <c r="Y15" s="60">
        <v>-16.88</v>
      </c>
      <c r="Z15" s="61">
        <v>78436447</v>
      </c>
    </row>
    <row r="16" spans="1:26" ht="12.75">
      <c r="A16" s="57" t="s">
        <v>34</v>
      </c>
      <c r="B16" s="18">
        <v>1699908</v>
      </c>
      <c r="C16" s="18">
        <v>0</v>
      </c>
      <c r="D16" s="58">
        <v>2502000</v>
      </c>
      <c r="E16" s="59">
        <v>795000</v>
      </c>
      <c r="F16" s="59">
        <v>251158</v>
      </c>
      <c r="G16" s="59">
        <v>256058</v>
      </c>
      <c r="H16" s="59">
        <v>15741</v>
      </c>
      <c r="I16" s="59">
        <v>522957</v>
      </c>
      <c r="J16" s="59">
        <v>64000</v>
      </c>
      <c r="K16" s="59">
        <v>65000</v>
      </c>
      <c r="L16" s="59">
        <v>94500</v>
      </c>
      <c r="M16" s="59">
        <v>223500</v>
      </c>
      <c r="N16" s="59">
        <v>3681</v>
      </c>
      <c r="O16" s="59">
        <v>-687937</v>
      </c>
      <c r="P16" s="59">
        <v>50400</v>
      </c>
      <c r="Q16" s="59">
        <v>-633856</v>
      </c>
      <c r="R16" s="59">
        <v>31965</v>
      </c>
      <c r="S16" s="59">
        <v>377392</v>
      </c>
      <c r="T16" s="59">
        <v>109853</v>
      </c>
      <c r="U16" s="59">
        <v>519210</v>
      </c>
      <c r="V16" s="59">
        <v>631811</v>
      </c>
      <c r="W16" s="59">
        <v>795000</v>
      </c>
      <c r="X16" s="59">
        <v>-163189</v>
      </c>
      <c r="Y16" s="60">
        <v>-20.53</v>
      </c>
      <c r="Z16" s="61">
        <v>795000</v>
      </c>
    </row>
    <row r="17" spans="1:26" ht="12.75">
      <c r="A17" s="57" t="s">
        <v>40</v>
      </c>
      <c r="B17" s="18">
        <v>61476703</v>
      </c>
      <c r="C17" s="18">
        <v>0</v>
      </c>
      <c r="D17" s="58">
        <v>77895966</v>
      </c>
      <c r="E17" s="59">
        <v>91479923</v>
      </c>
      <c r="F17" s="59">
        <v>1475212</v>
      </c>
      <c r="G17" s="59">
        <v>4815648</v>
      </c>
      <c r="H17" s="59">
        <v>6913156</v>
      </c>
      <c r="I17" s="59">
        <v>13204016</v>
      </c>
      <c r="J17" s="59">
        <v>5950437</v>
      </c>
      <c r="K17" s="59">
        <v>3782763</v>
      </c>
      <c r="L17" s="59">
        <v>3313829</v>
      </c>
      <c r="M17" s="59">
        <v>13047029</v>
      </c>
      <c r="N17" s="59">
        <v>4590076</v>
      </c>
      <c r="O17" s="59">
        <v>3898694</v>
      </c>
      <c r="P17" s="59">
        <v>6617032</v>
      </c>
      <c r="Q17" s="59">
        <v>15105802</v>
      </c>
      <c r="R17" s="59">
        <v>2156682</v>
      </c>
      <c r="S17" s="59">
        <v>1997869</v>
      </c>
      <c r="T17" s="59">
        <v>3486992</v>
      </c>
      <c r="U17" s="59">
        <v>7641543</v>
      </c>
      <c r="V17" s="59">
        <v>48998390</v>
      </c>
      <c r="W17" s="59">
        <v>91479923</v>
      </c>
      <c r="X17" s="59">
        <v>-42481533</v>
      </c>
      <c r="Y17" s="60">
        <v>-46.44</v>
      </c>
      <c r="Z17" s="61">
        <v>91479923</v>
      </c>
    </row>
    <row r="18" spans="1:26" ht="12.75">
      <c r="A18" s="68" t="s">
        <v>41</v>
      </c>
      <c r="B18" s="69">
        <f>SUM(B11:B17)</f>
        <v>246794181</v>
      </c>
      <c r="C18" s="69">
        <f>SUM(C11:C17)</f>
        <v>0</v>
      </c>
      <c r="D18" s="70">
        <f aca="true" t="shared" si="1" ref="D18:Z18">SUM(D11:D17)</f>
        <v>299057087</v>
      </c>
      <c r="E18" s="71">
        <f t="shared" si="1"/>
        <v>297076916</v>
      </c>
      <c r="F18" s="71">
        <f t="shared" si="1"/>
        <v>11206922</v>
      </c>
      <c r="G18" s="71">
        <f t="shared" si="1"/>
        <v>21407786</v>
      </c>
      <c r="H18" s="71">
        <f t="shared" si="1"/>
        <v>25301412</v>
      </c>
      <c r="I18" s="71">
        <f t="shared" si="1"/>
        <v>57916120</v>
      </c>
      <c r="J18" s="71">
        <f t="shared" si="1"/>
        <v>22374173</v>
      </c>
      <c r="K18" s="71">
        <f t="shared" si="1"/>
        <v>18030310</v>
      </c>
      <c r="L18" s="71">
        <f t="shared" si="1"/>
        <v>26311686</v>
      </c>
      <c r="M18" s="71">
        <f t="shared" si="1"/>
        <v>66716169</v>
      </c>
      <c r="N18" s="71">
        <f t="shared" si="1"/>
        <v>18062527</v>
      </c>
      <c r="O18" s="71">
        <f t="shared" si="1"/>
        <v>17673785</v>
      </c>
      <c r="P18" s="71">
        <f t="shared" si="1"/>
        <v>20040753</v>
      </c>
      <c r="Q18" s="71">
        <f t="shared" si="1"/>
        <v>55777065</v>
      </c>
      <c r="R18" s="71">
        <f t="shared" si="1"/>
        <v>14535362</v>
      </c>
      <c r="S18" s="71">
        <f t="shared" si="1"/>
        <v>15239433</v>
      </c>
      <c r="T18" s="71">
        <f t="shared" si="1"/>
        <v>19879461</v>
      </c>
      <c r="U18" s="71">
        <f t="shared" si="1"/>
        <v>49654256</v>
      </c>
      <c r="V18" s="71">
        <f t="shared" si="1"/>
        <v>230063610</v>
      </c>
      <c r="W18" s="71">
        <f t="shared" si="1"/>
        <v>297076916</v>
      </c>
      <c r="X18" s="71">
        <f t="shared" si="1"/>
        <v>-67013306</v>
      </c>
      <c r="Y18" s="66">
        <f>+IF(W18&lt;&gt;0,(X18/W18)*100,0)</f>
        <v>-22.55756081701077</v>
      </c>
      <c r="Z18" s="72">
        <f t="shared" si="1"/>
        <v>297076916</v>
      </c>
    </row>
    <row r="19" spans="1:26" ht="12.75">
      <c r="A19" s="68" t="s">
        <v>42</v>
      </c>
      <c r="B19" s="73">
        <f>+B10-B18</f>
        <v>891180</v>
      </c>
      <c r="C19" s="73">
        <f>+C10-C18</f>
        <v>0</v>
      </c>
      <c r="D19" s="74">
        <f aca="true" t="shared" si="2" ref="D19:Z19">+D10-D18</f>
        <v>-17211665</v>
      </c>
      <c r="E19" s="75">
        <f t="shared" si="2"/>
        <v>-21402064</v>
      </c>
      <c r="F19" s="75">
        <f t="shared" si="2"/>
        <v>20361477</v>
      </c>
      <c r="G19" s="75">
        <f t="shared" si="2"/>
        <v>-1799604</v>
      </c>
      <c r="H19" s="75">
        <f t="shared" si="2"/>
        <v>-4504853</v>
      </c>
      <c r="I19" s="75">
        <f t="shared" si="2"/>
        <v>14057020</v>
      </c>
      <c r="J19" s="75">
        <f t="shared" si="2"/>
        <v>-2856294</v>
      </c>
      <c r="K19" s="75">
        <f t="shared" si="2"/>
        <v>265119</v>
      </c>
      <c r="L19" s="75">
        <f t="shared" si="2"/>
        <v>2378535</v>
      </c>
      <c r="M19" s="75">
        <f t="shared" si="2"/>
        <v>-212640</v>
      </c>
      <c r="N19" s="75">
        <f t="shared" si="2"/>
        <v>6930073</v>
      </c>
      <c r="O19" s="75">
        <f t="shared" si="2"/>
        <v>-2644796</v>
      </c>
      <c r="P19" s="75">
        <f t="shared" si="2"/>
        <v>4799722</v>
      </c>
      <c r="Q19" s="75">
        <f t="shared" si="2"/>
        <v>9084999</v>
      </c>
      <c r="R19" s="75">
        <f t="shared" si="2"/>
        <v>1997881</v>
      </c>
      <c r="S19" s="75">
        <f t="shared" si="2"/>
        <v>-1045586</v>
      </c>
      <c r="T19" s="75">
        <f t="shared" si="2"/>
        <v>-6625805</v>
      </c>
      <c r="U19" s="75">
        <f t="shared" si="2"/>
        <v>-5673510</v>
      </c>
      <c r="V19" s="75">
        <f t="shared" si="2"/>
        <v>17255869</v>
      </c>
      <c r="W19" s="75">
        <f>IF(E10=E18,0,W10-W18)</f>
        <v>-21402064</v>
      </c>
      <c r="X19" s="75">
        <f t="shared" si="2"/>
        <v>38657933</v>
      </c>
      <c r="Y19" s="76">
        <f>+IF(W19&lt;&gt;0,(X19/W19)*100,0)</f>
        <v>-180.62712549593348</v>
      </c>
      <c r="Z19" s="77">
        <f t="shared" si="2"/>
        <v>-21402064</v>
      </c>
    </row>
    <row r="20" spans="1:26" ht="20.25">
      <c r="A20" s="78" t="s">
        <v>43</v>
      </c>
      <c r="B20" s="79">
        <v>11862986</v>
      </c>
      <c r="C20" s="79">
        <v>0</v>
      </c>
      <c r="D20" s="80">
        <v>15221868</v>
      </c>
      <c r="E20" s="81">
        <v>20937038</v>
      </c>
      <c r="F20" s="81">
        <v>0</v>
      </c>
      <c r="G20" s="81">
        <v>0</v>
      </c>
      <c r="H20" s="81">
        <v>0</v>
      </c>
      <c r="I20" s="81">
        <v>0</v>
      </c>
      <c r="J20" s="81">
        <v>389846</v>
      </c>
      <c r="K20" s="81">
        <v>527292</v>
      </c>
      <c r="L20" s="81">
        <v>3172853</v>
      </c>
      <c r="M20" s="81">
        <v>4089991</v>
      </c>
      <c r="N20" s="81">
        <v>0</v>
      </c>
      <c r="O20" s="81">
        <v>549742</v>
      </c>
      <c r="P20" s="81">
        <v>1699211</v>
      </c>
      <c r="Q20" s="81">
        <v>2248953</v>
      </c>
      <c r="R20" s="81">
        <v>1540872</v>
      </c>
      <c r="S20" s="81">
        <v>40576</v>
      </c>
      <c r="T20" s="81">
        <v>2803335</v>
      </c>
      <c r="U20" s="81">
        <v>4384783</v>
      </c>
      <c r="V20" s="81">
        <v>10723727</v>
      </c>
      <c r="W20" s="81">
        <v>20937038</v>
      </c>
      <c r="X20" s="81">
        <v>-10213311</v>
      </c>
      <c r="Y20" s="82">
        <v>-48.78</v>
      </c>
      <c r="Z20" s="83">
        <v>20937038</v>
      </c>
    </row>
    <row r="21" spans="1:26" ht="41.25">
      <c r="A21" s="84" t="s">
        <v>114</v>
      </c>
      <c r="B21" s="85">
        <v>86249</v>
      </c>
      <c r="C21" s="85">
        <v>0</v>
      </c>
      <c r="D21" s="86">
        <v>86293</v>
      </c>
      <c r="E21" s="87">
        <v>115435</v>
      </c>
      <c r="F21" s="87">
        <v>24619</v>
      </c>
      <c r="G21" s="87">
        <v>0</v>
      </c>
      <c r="H21" s="87">
        <v>19960</v>
      </c>
      <c r="I21" s="87">
        <v>44579</v>
      </c>
      <c r="J21" s="87">
        <v>19960</v>
      </c>
      <c r="K21" s="87">
        <v>0</v>
      </c>
      <c r="L21" s="87">
        <v>0</v>
      </c>
      <c r="M21" s="87">
        <v>19960</v>
      </c>
      <c r="N21" s="87">
        <v>19960</v>
      </c>
      <c r="O21" s="87">
        <v>2985</v>
      </c>
      <c r="P21" s="87">
        <v>19960</v>
      </c>
      <c r="Q21" s="87">
        <v>42905</v>
      </c>
      <c r="R21" s="87">
        <v>0</v>
      </c>
      <c r="S21" s="87">
        <v>4500</v>
      </c>
      <c r="T21" s="87">
        <v>0</v>
      </c>
      <c r="U21" s="87">
        <v>4500</v>
      </c>
      <c r="V21" s="87">
        <v>111944</v>
      </c>
      <c r="W21" s="87">
        <v>115435</v>
      </c>
      <c r="X21" s="87">
        <v>-3491</v>
      </c>
      <c r="Y21" s="88">
        <v>-3.02</v>
      </c>
      <c r="Z21" s="89">
        <v>115435</v>
      </c>
    </row>
    <row r="22" spans="1:26" ht="12.75">
      <c r="A22" s="90" t="s">
        <v>115</v>
      </c>
      <c r="B22" s="91">
        <f>SUM(B19:B21)</f>
        <v>12840415</v>
      </c>
      <c r="C22" s="91">
        <f>SUM(C19:C21)</f>
        <v>0</v>
      </c>
      <c r="D22" s="92">
        <f aca="true" t="shared" si="3" ref="D22:Z22">SUM(D19:D21)</f>
        <v>-1903504</v>
      </c>
      <c r="E22" s="93">
        <f t="shared" si="3"/>
        <v>-349591</v>
      </c>
      <c r="F22" s="93">
        <f t="shared" si="3"/>
        <v>20386096</v>
      </c>
      <c r="G22" s="93">
        <f t="shared" si="3"/>
        <v>-1799604</v>
      </c>
      <c r="H22" s="93">
        <f t="shared" si="3"/>
        <v>-4484893</v>
      </c>
      <c r="I22" s="93">
        <f t="shared" si="3"/>
        <v>14101599</v>
      </c>
      <c r="J22" s="93">
        <f t="shared" si="3"/>
        <v>-2446488</v>
      </c>
      <c r="K22" s="93">
        <f t="shared" si="3"/>
        <v>792411</v>
      </c>
      <c r="L22" s="93">
        <f t="shared" si="3"/>
        <v>5551388</v>
      </c>
      <c r="M22" s="93">
        <f t="shared" si="3"/>
        <v>3897311</v>
      </c>
      <c r="N22" s="93">
        <f t="shared" si="3"/>
        <v>6950033</v>
      </c>
      <c r="O22" s="93">
        <f t="shared" si="3"/>
        <v>-2092069</v>
      </c>
      <c r="P22" s="93">
        <f t="shared" si="3"/>
        <v>6518893</v>
      </c>
      <c r="Q22" s="93">
        <f t="shared" si="3"/>
        <v>11376857</v>
      </c>
      <c r="R22" s="93">
        <f t="shared" si="3"/>
        <v>3538753</v>
      </c>
      <c r="S22" s="93">
        <f t="shared" si="3"/>
        <v>-1000510</v>
      </c>
      <c r="T22" s="93">
        <f t="shared" si="3"/>
        <v>-3822470</v>
      </c>
      <c r="U22" s="93">
        <f t="shared" si="3"/>
        <v>-1284227</v>
      </c>
      <c r="V22" s="93">
        <f t="shared" si="3"/>
        <v>28091540</v>
      </c>
      <c r="W22" s="93">
        <f t="shared" si="3"/>
        <v>-349591</v>
      </c>
      <c r="X22" s="93">
        <f t="shared" si="3"/>
        <v>28441131</v>
      </c>
      <c r="Y22" s="94">
        <f>+IF(W22&lt;&gt;0,(X22/W22)*100,0)</f>
        <v>-8135.544393305319</v>
      </c>
      <c r="Z22" s="95">
        <f t="shared" si="3"/>
        <v>-349591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12840415</v>
      </c>
      <c r="C24" s="73">
        <f>SUM(C22:C23)</f>
        <v>0</v>
      </c>
      <c r="D24" s="74">
        <f aca="true" t="shared" si="4" ref="D24:Z24">SUM(D22:D23)</f>
        <v>-1903504</v>
      </c>
      <c r="E24" s="75">
        <f t="shared" si="4"/>
        <v>-349591</v>
      </c>
      <c r="F24" s="75">
        <f t="shared" si="4"/>
        <v>20386096</v>
      </c>
      <c r="G24" s="75">
        <f t="shared" si="4"/>
        <v>-1799604</v>
      </c>
      <c r="H24" s="75">
        <f t="shared" si="4"/>
        <v>-4484893</v>
      </c>
      <c r="I24" s="75">
        <f t="shared" si="4"/>
        <v>14101599</v>
      </c>
      <c r="J24" s="75">
        <f t="shared" si="4"/>
        <v>-2446488</v>
      </c>
      <c r="K24" s="75">
        <f t="shared" si="4"/>
        <v>792411</v>
      </c>
      <c r="L24" s="75">
        <f t="shared" si="4"/>
        <v>5551388</v>
      </c>
      <c r="M24" s="75">
        <f t="shared" si="4"/>
        <v>3897311</v>
      </c>
      <c r="N24" s="75">
        <f t="shared" si="4"/>
        <v>6950033</v>
      </c>
      <c r="O24" s="75">
        <f t="shared" si="4"/>
        <v>-2092069</v>
      </c>
      <c r="P24" s="75">
        <f t="shared" si="4"/>
        <v>6518893</v>
      </c>
      <c r="Q24" s="75">
        <f t="shared" si="4"/>
        <v>11376857</v>
      </c>
      <c r="R24" s="75">
        <f t="shared" si="4"/>
        <v>3538753</v>
      </c>
      <c r="S24" s="75">
        <f t="shared" si="4"/>
        <v>-1000510</v>
      </c>
      <c r="T24" s="75">
        <f t="shared" si="4"/>
        <v>-3822470</v>
      </c>
      <c r="U24" s="75">
        <f t="shared" si="4"/>
        <v>-1284227</v>
      </c>
      <c r="V24" s="75">
        <f t="shared" si="4"/>
        <v>28091540</v>
      </c>
      <c r="W24" s="75">
        <f t="shared" si="4"/>
        <v>-349591</v>
      </c>
      <c r="X24" s="75">
        <f t="shared" si="4"/>
        <v>28441131</v>
      </c>
      <c r="Y24" s="76">
        <f>+IF(W24&lt;&gt;0,(X24/W24)*100,0)</f>
        <v>-8135.544393305319</v>
      </c>
      <c r="Z24" s="77">
        <f t="shared" si="4"/>
        <v>-349591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15756804</v>
      </c>
      <c r="C27" s="21">
        <v>0</v>
      </c>
      <c r="D27" s="103">
        <v>20558844</v>
      </c>
      <c r="E27" s="104">
        <v>26274013</v>
      </c>
      <c r="F27" s="104">
        <v>0</v>
      </c>
      <c r="G27" s="104">
        <v>133399</v>
      </c>
      <c r="H27" s="104">
        <v>356619</v>
      </c>
      <c r="I27" s="104">
        <v>490018</v>
      </c>
      <c r="J27" s="104">
        <v>570385</v>
      </c>
      <c r="K27" s="104">
        <v>608750</v>
      </c>
      <c r="L27" s="104">
        <v>3485030</v>
      </c>
      <c r="M27" s="104">
        <v>4664165</v>
      </c>
      <c r="N27" s="104">
        <v>56842</v>
      </c>
      <c r="O27" s="104">
        <v>956110</v>
      </c>
      <c r="P27" s="104">
        <v>2341084</v>
      </c>
      <c r="Q27" s="104">
        <v>3354036</v>
      </c>
      <c r="R27" s="104">
        <v>1945547</v>
      </c>
      <c r="S27" s="104">
        <v>40576</v>
      </c>
      <c r="T27" s="104">
        <v>3116194</v>
      </c>
      <c r="U27" s="104">
        <v>5102317</v>
      </c>
      <c r="V27" s="104">
        <v>13610536</v>
      </c>
      <c r="W27" s="104">
        <v>26274013</v>
      </c>
      <c r="X27" s="104">
        <v>-12663477</v>
      </c>
      <c r="Y27" s="105">
        <v>-48.2</v>
      </c>
      <c r="Z27" s="106">
        <v>26274013</v>
      </c>
    </row>
    <row r="28" spans="1:26" ht="12.75">
      <c r="A28" s="107" t="s">
        <v>47</v>
      </c>
      <c r="B28" s="18">
        <v>7500</v>
      </c>
      <c r="C28" s="18">
        <v>0</v>
      </c>
      <c r="D28" s="58">
        <v>15221869</v>
      </c>
      <c r="E28" s="59">
        <v>20937038</v>
      </c>
      <c r="F28" s="59">
        <v>0</v>
      </c>
      <c r="G28" s="59">
        <v>0</v>
      </c>
      <c r="H28" s="59">
        <v>0</v>
      </c>
      <c r="I28" s="59">
        <v>0</v>
      </c>
      <c r="J28" s="59">
        <v>360085</v>
      </c>
      <c r="K28" s="59">
        <v>557052</v>
      </c>
      <c r="L28" s="59">
        <v>3172853</v>
      </c>
      <c r="M28" s="59">
        <v>4089990</v>
      </c>
      <c r="N28" s="59">
        <v>0</v>
      </c>
      <c r="O28" s="59">
        <v>557242</v>
      </c>
      <c r="P28" s="59">
        <v>1699210</v>
      </c>
      <c r="Q28" s="59">
        <v>2256452</v>
      </c>
      <c r="R28" s="59">
        <v>1540872</v>
      </c>
      <c r="S28" s="59">
        <v>40576</v>
      </c>
      <c r="T28" s="59">
        <v>1850681</v>
      </c>
      <c r="U28" s="59">
        <v>3432129</v>
      </c>
      <c r="V28" s="59">
        <v>9778571</v>
      </c>
      <c r="W28" s="59">
        <v>20937038</v>
      </c>
      <c r="X28" s="59">
        <v>-11158467</v>
      </c>
      <c r="Y28" s="60">
        <v>-53.3</v>
      </c>
      <c r="Z28" s="61">
        <v>20937038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5336975</v>
      </c>
      <c r="E31" s="59">
        <v>5336975</v>
      </c>
      <c r="F31" s="59">
        <v>0</v>
      </c>
      <c r="G31" s="59">
        <v>133399</v>
      </c>
      <c r="H31" s="59">
        <v>356619</v>
      </c>
      <c r="I31" s="59">
        <v>490018</v>
      </c>
      <c r="J31" s="59">
        <v>210300</v>
      </c>
      <c r="K31" s="59">
        <v>51698</v>
      </c>
      <c r="L31" s="59">
        <v>312177</v>
      </c>
      <c r="M31" s="59">
        <v>574175</v>
      </c>
      <c r="N31" s="59">
        <v>56842</v>
      </c>
      <c r="O31" s="59">
        <v>398868</v>
      </c>
      <c r="P31" s="59">
        <v>641874</v>
      </c>
      <c r="Q31" s="59">
        <v>1097584</v>
      </c>
      <c r="R31" s="59">
        <v>404675</v>
      </c>
      <c r="S31" s="59">
        <v>0</v>
      </c>
      <c r="T31" s="59">
        <v>1265513</v>
      </c>
      <c r="U31" s="59">
        <v>1670188</v>
      </c>
      <c r="V31" s="59">
        <v>3831965</v>
      </c>
      <c r="W31" s="59">
        <v>5336975</v>
      </c>
      <c r="X31" s="59">
        <v>-1505010</v>
      </c>
      <c r="Y31" s="60">
        <v>-28.2</v>
      </c>
      <c r="Z31" s="61">
        <v>5336975</v>
      </c>
    </row>
    <row r="32" spans="1:26" ht="12.75">
      <c r="A32" s="68" t="s">
        <v>50</v>
      </c>
      <c r="B32" s="21">
        <f>SUM(B28:B31)</f>
        <v>7500</v>
      </c>
      <c r="C32" s="21">
        <f>SUM(C28:C31)</f>
        <v>0</v>
      </c>
      <c r="D32" s="103">
        <f aca="true" t="shared" si="5" ref="D32:Z32">SUM(D28:D31)</f>
        <v>20558844</v>
      </c>
      <c r="E32" s="104">
        <f t="shared" si="5"/>
        <v>26274013</v>
      </c>
      <c r="F32" s="104">
        <f t="shared" si="5"/>
        <v>0</v>
      </c>
      <c r="G32" s="104">
        <f t="shared" si="5"/>
        <v>133399</v>
      </c>
      <c r="H32" s="104">
        <f t="shared" si="5"/>
        <v>356619</v>
      </c>
      <c r="I32" s="104">
        <f t="shared" si="5"/>
        <v>490018</v>
      </c>
      <c r="J32" s="104">
        <f t="shared" si="5"/>
        <v>570385</v>
      </c>
      <c r="K32" s="104">
        <f t="shared" si="5"/>
        <v>608750</v>
      </c>
      <c r="L32" s="104">
        <f t="shared" si="5"/>
        <v>3485030</v>
      </c>
      <c r="M32" s="104">
        <f t="shared" si="5"/>
        <v>4664165</v>
      </c>
      <c r="N32" s="104">
        <f t="shared" si="5"/>
        <v>56842</v>
      </c>
      <c r="O32" s="104">
        <f t="shared" si="5"/>
        <v>956110</v>
      </c>
      <c r="P32" s="104">
        <f t="shared" si="5"/>
        <v>2341084</v>
      </c>
      <c r="Q32" s="104">
        <f t="shared" si="5"/>
        <v>3354036</v>
      </c>
      <c r="R32" s="104">
        <f t="shared" si="5"/>
        <v>1945547</v>
      </c>
      <c r="S32" s="104">
        <f t="shared" si="5"/>
        <v>40576</v>
      </c>
      <c r="T32" s="104">
        <f t="shared" si="5"/>
        <v>3116194</v>
      </c>
      <c r="U32" s="104">
        <f t="shared" si="5"/>
        <v>5102317</v>
      </c>
      <c r="V32" s="104">
        <f t="shared" si="5"/>
        <v>13610536</v>
      </c>
      <c r="W32" s="104">
        <f t="shared" si="5"/>
        <v>26274013</v>
      </c>
      <c r="X32" s="104">
        <f t="shared" si="5"/>
        <v>-12663477</v>
      </c>
      <c r="Y32" s="105">
        <f>+IF(W32&lt;&gt;0,(X32/W32)*100,0)</f>
        <v>-48.197726780450324</v>
      </c>
      <c r="Z32" s="106">
        <f t="shared" si="5"/>
        <v>26274013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6570851</v>
      </c>
      <c r="C35" s="18">
        <v>0</v>
      </c>
      <c r="D35" s="58">
        <v>59836840</v>
      </c>
      <c r="E35" s="59">
        <v>119147215</v>
      </c>
      <c r="F35" s="59">
        <v>20428361</v>
      </c>
      <c r="G35" s="59">
        <v>-1839956</v>
      </c>
      <c r="H35" s="59">
        <v>-8322727</v>
      </c>
      <c r="I35" s="59">
        <v>10265678</v>
      </c>
      <c r="J35" s="59">
        <v>-1076963</v>
      </c>
      <c r="K35" s="59">
        <v>3787820</v>
      </c>
      <c r="L35" s="59">
        <v>1279563</v>
      </c>
      <c r="M35" s="59">
        <v>3990420</v>
      </c>
      <c r="N35" s="59">
        <v>2821648</v>
      </c>
      <c r="O35" s="59">
        <v>97003923</v>
      </c>
      <c r="P35" s="59">
        <v>7796373</v>
      </c>
      <c r="Q35" s="59">
        <v>107621944</v>
      </c>
      <c r="R35" s="59">
        <v>-204826</v>
      </c>
      <c r="S35" s="59">
        <v>-412183</v>
      </c>
      <c r="T35" s="59">
        <v>-12985257</v>
      </c>
      <c r="U35" s="59">
        <v>-13602266</v>
      </c>
      <c r="V35" s="59">
        <v>108275776</v>
      </c>
      <c r="W35" s="59">
        <v>-13900389</v>
      </c>
      <c r="X35" s="59">
        <v>122176165</v>
      </c>
      <c r="Y35" s="60">
        <v>-878.94</v>
      </c>
      <c r="Z35" s="61">
        <v>119147215</v>
      </c>
    </row>
    <row r="36" spans="1:26" ht="12.75">
      <c r="A36" s="57" t="s">
        <v>53</v>
      </c>
      <c r="B36" s="18">
        <v>8470629</v>
      </c>
      <c r="C36" s="18">
        <v>0</v>
      </c>
      <c r="D36" s="58">
        <v>346405481</v>
      </c>
      <c r="E36" s="59">
        <v>347787064</v>
      </c>
      <c r="F36" s="59">
        <v>-15</v>
      </c>
      <c r="G36" s="59">
        <v>133414</v>
      </c>
      <c r="H36" s="59">
        <v>356619</v>
      </c>
      <c r="I36" s="59">
        <v>490018</v>
      </c>
      <c r="J36" s="59">
        <v>-1761846</v>
      </c>
      <c r="K36" s="59">
        <v>612927</v>
      </c>
      <c r="L36" s="59">
        <v>1150528</v>
      </c>
      <c r="M36" s="59">
        <v>1609</v>
      </c>
      <c r="N36" s="59">
        <v>59157</v>
      </c>
      <c r="O36" s="59">
        <v>335317237</v>
      </c>
      <c r="P36" s="59">
        <v>-259359</v>
      </c>
      <c r="Q36" s="59">
        <v>335117035</v>
      </c>
      <c r="R36" s="59">
        <v>1953853</v>
      </c>
      <c r="S36" s="59">
        <v>44797</v>
      </c>
      <c r="T36" s="59">
        <v>502529</v>
      </c>
      <c r="U36" s="59">
        <v>2501179</v>
      </c>
      <c r="V36" s="59">
        <v>338109841</v>
      </c>
      <c r="W36" s="59">
        <v>15884633</v>
      </c>
      <c r="X36" s="59">
        <v>322225208</v>
      </c>
      <c r="Y36" s="60">
        <v>2028.53</v>
      </c>
      <c r="Z36" s="61">
        <v>347787064</v>
      </c>
    </row>
    <row r="37" spans="1:26" ht="12.75">
      <c r="A37" s="57" t="s">
        <v>54</v>
      </c>
      <c r="B37" s="18">
        <v>6552261</v>
      </c>
      <c r="C37" s="18">
        <v>0</v>
      </c>
      <c r="D37" s="58">
        <v>57383428</v>
      </c>
      <c r="E37" s="59">
        <v>76341891</v>
      </c>
      <c r="F37" s="59">
        <v>341154</v>
      </c>
      <c r="G37" s="59">
        <v>93053</v>
      </c>
      <c r="H37" s="59">
        <v>-2763577</v>
      </c>
      <c r="I37" s="59">
        <v>-2329370</v>
      </c>
      <c r="J37" s="59">
        <v>-392337</v>
      </c>
      <c r="K37" s="59">
        <v>3608331</v>
      </c>
      <c r="L37" s="59">
        <v>-130186</v>
      </c>
      <c r="M37" s="59">
        <v>3085808</v>
      </c>
      <c r="N37" s="59">
        <v>-4069247</v>
      </c>
      <c r="O37" s="59">
        <v>45404702</v>
      </c>
      <c r="P37" s="59">
        <v>1760282</v>
      </c>
      <c r="Q37" s="59">
        <v>43095737</v>
      </c>
      <c r="R37" s="59">
        <v>-1238373</v>
      </c>
      <c r="S37" s="59">
        <v>633121</v>
      </c>
      <c r="T37" s="59">
        <v>-8238154</v>
      </c>
      <c r="U37" s="59">
        <v>-8843406</v>
      </c>
      <c r="V37" s="59">
        <v>35008769</v>
      </c>
      <c r="W37" s="59">
        <v>-2958787</v>
      </c>
      <c r="X37" s="59">
        <v>37967556</v>
      </c>
      <c r="Y37" s="60">
        <v>-1283.21</v>
      </c>
      <c r="Z37" s="61">
        <v>76341891</v>
      </c>
    </row>
    <row r="38" spans="1:26" ht="12.75">
      <c r="A38" s="57" t="s">
        <v>55</v>
      </c>
      <c r="B38" s="18">
        <v>-8164278</v>
      </c>
      <c r="C38" s="18">
        <v>0</v>
      </c>
      <c r="D38" s="58">
        <v>81540737</v>
      </c>
      <c r="E38" s="59">
        <v>103257152</v>
      </c>
      <c r="F38" s="59">
        <v>-298907</v>
      </c>
      <c r="G38" s="59">
        <v>0</v>
      </c>
      <c r="H38" s="59">
        <v>-717654</v>
      </c>
      <c r="I38" s="59">
        <v>-1016561</v>
      </c>
      <c r="J38" s="59">
        <v>0</v>
      </c>
      <c r="K38" s="59">
        <v>0</v>
      </c>
      <c r="L38" s="59">
        <v>-2991145</v>
      </c>
      <c r="M38" s="59">
        <v>-2991145</v>
      </c>
      <c r="N38" s="59">
        <v>0</v>
      </c>
      <c r="O38" s="59">
        <v>101323694</v>
      </c>
      <c r="P38" s="59">
        <v>-742182</v>
      </c>
      <c r="Q38" s="59">
        <v>100581512</v>
      </c>
      <c r="R38" s="59">
        <v>-551363</v>
      </c>
      <c r="S38" s="59">
        <v>0</v>
      </c>
      <c r="T38" s="59">
        <v>-422144</v>
      </c>
      <c r="U38" s="59">
        <v>-973507</v>
      </c>
      <c r="V38" s="59">
        <v>95600299</v>
      </c>
      <c r="W38" s="59">
        <v>5292622</v>
      </c>
      <c r="X38" s="59">
        <v>90307677</v>
      </c>
      <c r="Y38" s="60">
        <v>1706.29</v>
      </c>
      <c r="Z38" s="61">
        <v>103257152</v>
      </c>
    </row>
    <row r="39" spans="1:26" ht="12.75">
      <c r="A39" s="57" t="s">
        <v>56</v>
      </c>
      <c r="B39" s="18">
        <v>3813103</v>
      </c>
      <c r="C39" s="18">
        <v>0</v>
      </c>
      <c r="D39" s="58">
        <v>267318156</v>
      </c>
      <c r="E39" s="59">
        <v>287335239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11655141</v>
      </c>
      <c r="L39" s="59">
        <v>792409</v>
      </c>
      <c r="M39" s="59">
        <v>12447550</v>
      </c>
      <c r="N39" s="59">
        <v>5551425</v>
      </c>
      <c r="O39" s="59">
        <v>294634869</v>
      </c>
      <c r="P39" s="59">
        <v>-2092059</v>
      </c>
      <c r="Q39" s="59">
        <v>298094235</v>
      </c>
      <c r="R39" s="59">
        <v>6518917</v>
      </c>
      <c r="S39" s="59">
        <v>3538761</v>
      </c>
      <c r="T39" s="59">
        <v>-1000498</v>
      </c>
      <c r="U39" s="59">
        <v>9057180</v>
      </c>
      <c r="V39" s="59">
        <v>319598965</v>
      </c>
      <c r="W39" s="59">
        <v>-349588</v>
      </c>
      <c r="X39" s="59">
        <v>319948553</v>
      </c>
      <c r="Y39" s="60">
        <v>-91521.61</v>
      </c>
      <c r="Z39" s="61">
        <v>287335239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-201299238</v>
      </c>
      <c r="C42" s="18">
        <v>0</v>
      </c>
      <c r="D42" s="58">
        <v>9075928</v>
      </c>
      <c r="E42" s="59">
        <v>39056961</v>
      </c>
      <c r="F42" s="59">
        <v>-11196922</v>
      </c>
      <c r="G42" s="59">
        <v>-21407786</v>
      </c>
      <c r="H42" s="59">
        <v>-25291412</v>
      </c>
      <c r="I42" s="59">
        <v>-57896120</v>
      </c>
      <c r="J42" s="59">
        <v>-20031929</v>
      </c>
      <c r="K42" s="59">
        <v>-18030310</v>
      </c>
      <c r="L42" s="59">
        <v>-23896942</v>
      </c>
      <c r="M42" s="59">
        <v>-61959181</v>
      </c>
      <c r="N42" s="59">
        <v>-15318282</v>
      </c>
      <c r="O42" s="59">
        <v>-16694048</v>
      </c>
      <c r="P42" s="59">
        <v>-17362173</v>
      </c>
      <c r="Q42" s="59">
        <v>-49374503</v>
      </c>
      <c r="R42" s="59">
        <v>-14464143</v>
      </c>
      <c r="S42" s="59">
        <v>-14968214</v>
      </c>
      <c r="T42" s="59">
        <v>-17102737</v>
      </c>
      <c r="U42" s="59">
        <v>-46535094</v>
      </c>
      <c r="V42" s="59">
        <v>-215764898</v>
      </c>
      <c r="W42" s="59">
        <v>7830350</v>
      </c>
      <c r="X42" s="59">
        <v>-223595248</v>
      </c>
      <c r="Y42" s="60">
        <v>-2855.49</v>
      </c>
      <c r="Z42" s="61">
        <v>39056961</v>
      </c>
    </row>
    <row r="43" spans="1:26" ht="12.75">
      <c r="A43" s="57" t="s">
        <v>59</v>
      </c>
      <c r="B43" s="18">
        <v>0</v>
      </c>
      <c r="C43" s="18">
        <v>0</v>
      </c>
      <c r="D43" s="58">
        <v>-19558844</v>
      </c>
      <c r="E43" s="59">
        <v>1000000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-4177</v>
      </c>
      <c r="L43" s="59">
        <v>6448</v>
      </c>
      <c r="M43" s="59">
        <v>2271</v>
      </c>
      <c r="N43" s="59">
        <v>-4586</v>
      </c>
      <c r="O43" s="59">
        <v>-3021046</v>
      </c>
      <c r="P43" s="59">
        <v>3023361</v>
      </c>
      <c r="Q43" s="59">
        <v>-2271</v>
      </c>
      <c r="R43" s="59">
        <v>-8306</v>
      </c>
      <c r="S43" s="59">
        <v>4085</v>
      </c>
      <c r="T43" s="59">
        <v>23634</v>
      </c>
      <c r="U43" s="59">
        <v>19413</v>
      </c>
      <c r="V43" s="59">
        <v>19413</v>
      </c>
      <c r="W43" s="59">
        <v>1000000</v>
      </c>
      <c r="X43" s="59">
        <v>-980587</v>
      </c>
      <c r="Y43" s="60">
        <v>-98.06</v>
      </c>
      <c r="Z43" s="61">
        <v>1000000</v>
      </c>
    </row>
    <row r="44" spans="1:26" ht="12.75">
      <c r="A44" s="57" t="s">
        <v>60</v>
      </c>
      <c r="B44" s="18">
        <v>300681</v>
      </c>
      <c r="C44" s="18">
        <v>0</v>
      </c>
      <c r="D44" s="58">
        <v>3103418</v>
      </c>
      <c r="E44" s="59">
        <v>5079772</v>
      </c>
      <c r="F44" s="59">
        <v>3151</v>
      </c>
      <c r="G44" s="59">
        <v>8237</v>
      </c>
      <c r="H44" s="59">
        <v>536</v>
      </c>
      <c r="I44" s="59">
        <v>11924</v>
      </c>
      <c r="J44" s="59">
        <v>-721</v>
      </c>
      <c r="K44" s="59">
        <v>-10245</v>
      </c>
      <c r="L44" s="59">
        <v>7521</v>
      </c>
      <c r="M44" s="59">
        <v>-3445</v>
      </c>
      <c r="N44" s="59">
        <v>18665</v>
      </c>
      <c r="O44" s="59">
        <v>2488371</v>
      </c>
      <c r="P44" s="59">
        <v>-2524129</v>
      </c>
      <c r="Q44" s="59">
        <v>-17093</v>
      </c>
      <c r="R44" s="59">
        <v>3146</v>
      </c>
      <c r="S44" s="59">
        <v>-4096</v>
      </c>
      <c r="T44" s="59">
        <v>7823</v>
      </c>
      <c r="U44" s="59">
        <v>6873</v>
      </c>
      <c r="V44" s="59">
        <v>-1741</v>
      </c>
      <c r="W44" s="59">
        <v>4866498</v>
      </c>
      <c r="X44" s="59">
        <v>-4868239</v>
      </c>
      <c r="Y44" s="60">
        <v>-100.04</v>
      </c>
      <c r="Z44" s="61">
        <v>5079772</v>
      </c>
    </row>
    <row r="45" spans="1:26" ht="12.75">
      <c r="A45" s="68" t="s">
        <v>61</v>
      </c>
      <c r="B45" s="21">
        <v>-200998557</v>
      </c>
      <c r="C45" s="21">
        <v>0</v>
      </c>
      <c r="D45" s="103">
        <v>36217886</v>
      </c>
      <c r="E45" s="104">
        <v>120081894</v>
      </c>
      <c r="F45" s="104">
        <v>-11193771</v>
      </c>
      <c r="G45" s="104">
        <f>+F45+G42+G43+G44+G83</f>
        <v>-32593320</v>
      </c>
      <c r="H45" s="104">
        <f>+G45+H42+H43+H44+H83</f>
        <v>-57884196</v>
      </c>
      <c r="I45" s="104">
        <f>+H45</f>
        <v>-57884196</v>
      </c>
      <c r="J45" s="104">
        <f>+H45+J42+J43+J44+J83</f>
        <v>-77916846</v>
      </c>
      <c r="K45" s="104">
        <f>+J45+K42+K43+K44+K83</f>
        <v>-95961578</v>
      </c>
      <c r="L45" s="104">
        <f>+K45+L42+L43+L44+L83</f>
        <v>-119844551</v>
      </c>
      <c r="M45" s="104">
        <f>+L45</f>
        <v>-119844551</v>
      </c>
      <c r="N45" s="104">
        <f>+L45+N42+N43+N44+N83</f>
        <v>-135148754</v>
      </c>
      <c r="O45" s="104">
        <f>+N45+O42+O43+O44+O83</f>
        <v>-78130317</v>
      </c>
      <c r="P45" s="104">
        <f>+O45+P42+P43+P44+P83</f>
        <v>-94993258</v>
      </c>
      <c r="Q45" s="104">
        <f>+P45</f>
        <v>-94993258</v>
      </c>
      <c r="R45" s="104">
        <f>+P45+R42+R43+R44+R83</f>
        <v>-109462561</v>
      </c>
      <c r="S45" s="104">
        <f>+R45+S42+S43+S44+S83</f>
        <v>-124430786</v>
      </c>
      <c r="T45" s="104">
        <f>+S45+T42+T43+T44+T83</f>
        <v>-141502066</v>
      </c>
      <c r="U45" s="104">
        <f>+T45</f>
        <v>-141502066</v>
      </c>
      <c r="V45" s="104">
        <f>+U45</f>
        <v>-141502066</v>
      </c>
      <c r="W45" s="104">
        <f>+W83+W42+W43+W44</f>
        <v>13696848</v>
      </c>
      <c r="X45" s="104">
        <f>+V45-W45</f>
        <v>-155198914</v>
      </c>
      <c r="Y45" s="105">
        <f>+IF(W45&lt;&gt;0,+(X45/W45)*100,0)</f>
        <v>-1133.099483910459</v>
      </c>
      <c r="Z45" s="106">
        <v>120081894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-0.019105332206733085</v>
      </c>
      <c r="C59" s="9">
        <f t="shared" si="7"/>
        <v>0</v>
      </c>
      <c r="D59" s="2">
        <f t="shared" si="7"/>
        <v>107.12093399795279</v>
      </c>
      <c r="E59" s="10">
        <f t="shared" si="7"/>
        <v>102.88122764134778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102.88122764134778</v>
      </c>
      <c r="X59" s="10">
        <f t="shared" si="7"/>
        <v>0</v>
      </c>
      <c r="Y59" s="10">
        <f t="shared" si="7"/>
        <v>0</v>
      </c>
      <c r="Z59" s="11">
        <f t="shared" si="7"/>
        <v>102.88122764134778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-0.005156956808863907</v>
      </c>
      <c r="C61" s="12">
        <f t="shared" si="7"/>
        <v>0</v>
      </c>
      <c r="D61" s="3">
        <f t="shared" si="7"/>
        <v>98.93382878292988</v>
      </c>
      <c r="E61" s="13">
        <f t="shared" si="7"/>
        <v>95.14842277529036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95.14842277529036</v>
      </c>
      <c r="X61" s="13">
        <f t="shared" si="7"/>
        <v>0</v>
      </c>
      <c r="Y61" s="13">
        <f t="shared" si="7"/>
        <v>0</v>
      </c>
      <c r="Z61" s="14">
        <f t="shared" si="7"/>
        <v>95.14842277529036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107.79382799375878</v>
      </c>
      <c r="E62" s="13">
        <f t="shared" si="7"/>
        <v>108.52660271066263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108.52660271066263</v>
      </c>
      <c r="X62" s="13">
        <f t="shared" si="7"/>
        <v>0</v>
      </c>
      <c r="Y62" s="13">
        <f t="shared" si="7"/>
        <v>0</v>
      </c>
      <c r="Z62" s="14">
        <f t="shared" si="7"/>
        <v>108.52660271066263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136.2879054601818</v>
      </c>
      <c r="E63" s="13">
        <f t="shared" si="7"/>
        <v>120.7549064652679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120.7549064652679</v>
      </c>
      <c r="X63" s="13">
        <f t="shared" si="7"/>
        <v>0</v>
      </c>
      <c r="Y63" s="13">
        <f t="shared" si="7"/>
        <v>0</v>
      </c>
      <c r="Z63" s="14">
        <f t="shared" si="7"/>
        <v>120.7549064652679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143.46130206777005</v>
      </c>
      <c r="E64" s="13">
        <f t="shared" si="7"/>
        <v>125.21097107747086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125.21097107747086</v>
      </c>
      <c r="X64" s="13">
        <f t="shared" si="7"/>
        <v>0</v>
      </c>
      <c r="Y64" s="13">
        <f t="shared" si="7"/>
        <v>0</v>
      </c>
      <c r="Z64" s="14">
        <f t="shared" si="7"/>
        <v>125.21097107747086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97.99997477672902</v>
      </c>
      <c r="E66" s="16">
        <f t="shared" si="7"/>
        <v>390.4218527071017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390.4218527071017</v>
      </c>
      <c r="X66" s="16">
        <f t="shared" si="7"/>
        <v>0</v>
      </c>
      <c r="Y66" s="16">
        <f t="shared" si="7"/>
        <v>0</v>
      </c>
      <c r="Z66" s="17">
        <f t="shared" si="7"/>
        <v>390.4218527071017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37492151</v>
      </c>
      <c r="C68" s="18">
        <v>0</v>
      </c>
      <c r="D68" s="19">
        <v>40467669</v>
      </c>
      <c r="E68" s="20">
        <v>40087669</v>
      </c>
      <c r="F68" s="20">
        <v>5595953</v>
      </c>
      <c r="G68" s="20">
        <v>3118340</v>
      </c>
      <c r="H68" s="20">
        <v>3121890</v>
      </c>
      <c r="I68" s="20">
        <v>11836183</v>
      </c>
      <c r="J68" s="20">
        <v>3116044</v>
      </c>
      <c r="K68" s="20">
        <v>3105538</v>
      </c>
      <c r="L68" s="20">
        <v>3124638</v>
      </c>
      <c r="M68" s="20">
        <v>9346220</v>
      </c>
      <c r="N68" s="20">
        <v>3124936</v>
      </c>
      <c r="O68" s="20">
        <v>3124366</v>
      </c>
      <c r="P68" s="20">
        <v>3123911</v>
      </c>
      <c r="Q68" s="20">
        <v>9373213</v>
      </c>
      <c r="R68" s="20">
        <v>3123749</v>
      </c>
      <c r="S68" s="20">
        <v>3123220</v>
      </c>
      <c r="T68" s="20">
        <v>2820924</v>
      </c>
      <c r="U68" s="20">
        <v>9067893</v>
      </c>
      <c r="V68" s="20">
        <v>39623509</v>
      </c>
      <c r="W68" s="20">
        <v>40087669</v>
      </c>
      <c r="X68" s="20">
        <v>0</v>
      </c>
      <c r="Y68" s="19">
        <v>0</v>
      </c>
      <c r="Z68" s="22">
        <v>40087669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74869737</v>
      </c>
      <c r="C70" s="18">
        <v>0</v>
      </c>
      <c r="D70" s="19">
        <v>85621895</v>
      </c>
      <c r="E70" s="20">
        <v>82139247</v>
      </c>
      <c r="F70" s="20">
        <v>7018806</v>
      </c>
      <c r="G70" s="20">
        <v>7078257</v>
      </c>
      <c r="H70" s="20">
        <v>7126683</v>
      </c>
      <c r="I70" s="20">
        <v>21223746</v>
      </c>
      <c r="J70" s="20">
        <v>7072993</v>
      </c>
      <c r="K70" s="20">
        <v>7015820</v>
      </c>
      <c r="L70" s="20">
        <v>6994226</v>
      </c>
      <c r="M70" s="20">
        <v>21083039</v>
      </c>
      <c r="N70" s="20">
        <v>6700545</v>
      </c>
      <c r="O70" s="20">
        <v>6803157</v>
      </c>
      <c r="P70" s="20">
        <v>6330859</v>
      </c>
      <c r="Q70" s="20">
        <v>19834561</v>
      </c>
      <c r="R70" s="20">
        <v>6925318</v>
      </c>
      <c r="S70" s="20">
        <v>6419265</v>
      </c>
      <c r="T70" s="20">
        <v>6471651</v>
      </c>
      <c r="U70" s="20">
        <v>19816234</v>
      </c>
      <c r="V70" s="20">
        <v>81957580</v>
      </c>
      <c r="W70" s="20">
        <v>82139247</v>
      </c>
      <c r="X70" s="20">
        <v>0</v>
      </c>
      <c r="Y70" s="19">
        <v>0</v>
      </c>
      <c r="Z70" s="22">
        <v>82139247</v>
      </c>
    </row>
    <row r="71" spans="1:26" ht="12.75" hidden="1">
      <c r="A71" s="38" t="s">
        <v>67</v>
      </c>
      <c r="B71" s="18">
        <v>15395107</v>
      </c>
      <c r="C71" s="18">
        <v>0</v>
      </c>
      <c r="D71" s="19">
        <v>17394020</v>
      </c>
      <c r="E71" s="20">
        <v>17364020</v>
      </c>
      <c r="F71" s="20">
        <v>1264576</v>
      </c>
      <c r="G71" s="20">
        <v>1250767</v>
      </c>
      <c r="H71" s="20">
        <v>1544385</v>
      </c>
      <c r="I71" s="20">
        <v>4059728</v>
      </c>
      <c r="J71" s="20">
        <v>1647975</v>
      </c>
      <c r="K71" s="20">
        <v>1491601</v>
      </c>
      <c r="L71" s="20">
        <v>1566482</v>
      </c>
      <c r="M71" s="20">
        <v>4706058</v>
      </c>
      <c r="N71" s="20">
        <v>1760902</v>
      </c>
      <c r="O71" s="20">
        <v>1719627</v>
      </c>
      <c r="P71" s="20">
        <v>1441686</v>
      </c>
      <c r="Q71" s="20">
        <v>4922215</v>
      </c>
      <c r="R71" s="20">
        <v>1429210</v>
      </c>
      <c r="S71" s="20">
        <v>1417993</v>
      </c>
      <c r="T71" s="20">
        <v>639783</v>
      </c>
      <c r="U71" s="20">
        <v>3486986</v>
      </c>
      <c r="V71" s="20">
        <v>17174987</v>
      </c>
      <c r="W71" s="20">
        <v>17364020</v>
      </c>
      <c r="X71" s="20">
        <v>0</v>
      </c>
      <c r="Y71" s="19">
        <v>0</v>
      </c>
      <c r="Z71" s="22">
        <v>17364020</v>
      </c>
    </row>
    <row r="72" spans="1:26" ht="12.75" hidden="1">
      <c r="A72" s="38" t="s">
        <v>68</v>
      </c>
      <c r="B72" s="18">
        <v>14335097</v>
      </c>
      <c r="C72" s="18">
        <v>0</v>
      </c>
      <c r="D72" s="19">
        <v>14792328</v>
      </c>
      <c r="E72" s="20">
        <v>17644729</v>
      </c>
      <c r="F72" s="20">
        <v>1261278</v>
      </c>
      <c r="G72" s="20">
        <v>1279201</v>
      </c>
      <c r="H72" s="20">
        <v>1276705</v>
      </c>
      <c r="I72" s="20">
        <v>3817184</v>
      </c>
      <c r="J72" s="20">
        <v>1277060</v>
      </c>
      <c r="K72" s="20">
        <v>1287634</v>
      </c>
      <c r="L72" s="20">
        <v>1291359</v>
      </c>
      <c r="M72" s="20">
        <v>3856053</v>
      </c>
      <c r="N72" s="20">
        <v>1304273</v>
      </c>
      <c r="O72" s="20">
        <v>1387399</v>
      </c>
      <c r="P72" s="20">
        <v>2663043</v>
      </c>
      <c r="Q72" s="20">
        <v>5354715</v>
      </c>
      <c r="R72" s="20">
        <v>2099476</v>
      </c>
      <c r="S72" s="20">
        <v>1277295</v>
      </c>
      <c r="T72" s="20">
        <v>548308</v>
      </c>
      <c r="U72" s="20">
        <v>3925079</v>
      </c>
      <c r="V72" s="20">
        <v>16953031</v>
      </c>
      <c r="W72" s="20">
        <v>17644729</v>
      </c>
      <c r="X72" s="20">
        <v>0</v>
      </c>
      <c r="Y72" s="19">
        <v>0</v>
      </c>
      <c r="Z72" s="22">
        <v>17644729</v>
      </c>
    </row>
    <row r="73" spans="1:26" ht="12.75" hidden="1">
      <c r="A73" s="38" t="s">
        <v>69</v>
      </c>
      <c r="B73" s="18">
        <v>8513993</v>
      </c>
      <c r="C73" s="18">
        <v>0</v>
      </c>
      <c r="D73" s="19">
        <v>8473476</v>
      </c>
      <c r="E73" s="20">
        <v>9459235</v>
      </c>
      <c r="F73" s="20">
        <v>789178</v>
      </c>
      <c r="G73" s="20">
        <v>790437</v>
      </c>
      <c r="H73" s="20">
        <v>784269</v>
      </c>
      <c r="I73" s="20">
        <v>2363884</v>
      </c>
      <c r="J73" s="20">
        <v>788593</v>
      </c>
      <c r="K73" s="20">
        <v>790106</v>
      </c>
      <c r="L73" s="20">
        <v>788761</v>
      </c>
      <c r="M73" s="20">
        <v>2367460</v>
      </c>
      <c r="N73" s="20">
        <v>791081</v>
      </c>
      <c r="O73" s="20">
        <v>791432</v>
      </c>
      <c r="P73" s="20">
        <v>793936</v>
      </c>
      <c r="Q73" s="20">
        <v>2376449</v>
      </c>
      <c r="R73" s="20">
        <v>790831</v>
      </c>
      <c r="S73" s="20">
        <v>789755</v>
      </c>
      <c r="T73" s="20">
        <v>291098</v>
      </c>
      <c r="U73" s="20">
        <v>1871684</v>
      </c>
      <c r="V73" s="20">
        <v>8979477</v>
      </c>
      <c r="W73" s="20">
        <v>9459235</v>
      </c>
      <c r="X73" s="20">
        <v>0</v>
      </c>
      <c r="Y73" s="19">
        <v>0</v>
      </c>
      <c r="Z73" s="22">
        <v>9459235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991086</v>
      </c>
      <c r="C75" s="27">
        <v>0</v>
      </c>
      <c r="D75" s="28">
        <v>1110086</v>
      </c>
      <c r="E75" s="29">
        <v>1319086</v>
      </c>
      <c r="F75" s="29">
        <v>108233</v>
      </c>
      <c r="G75" s="29">
        <v>111220</v>
      </c>
      <c r="H75" s="29">
        <v>112591</v>
      </c>
      <c r="I75" s="29">
        <v>332044</v>
      </c>
      <c r="J75" s="29">
        <v>114666</v>
      </c>
      <c r="K75" s="29">
        <v>113614</v>
      </c>
      <c r="L75" s="29">
        <v>117652</v>
      </c>
      <c r="M75" s="29">
        <v>345932</v>
      </c>
      <c r="N75" s="29">
        <v>110693</v>
      </c>
      <c r="O75" s="29">
        <v>119589</v>
      </c>
      <c r="P75" s="29">
        <v>133385</v>
      </c>
      <c r="Q75" s="29">
        <v>363667</v>
      </c>
      <c r="R75" s="29">
        <v>94023</v>
      </c>
      <c r="S75" s="29">
        <v>111413</v>
      </c>
      <c r="T75" s="29">
        <v>-770737</v>
      </c>
      <c r="U75" s="29">
        <v>-565301</v>
      </c>
      <c r="V75" s="29">
        <v>476342</v>
      </c>
      <c r="W75" s="29">
        <v>1319086</v>
      </c>
      <c r="X75" s="29">
        <v>0</v>
      </c>
      <c r="Y75" s="28">
        <v>0</v>
      </c>
      <c r="Z75" s="30">
        <v>1319086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-7163</v>
      </c>
      <c r="C77" s="18">
        <v>0</v>
      </c>
      <c r="D77" s="19">
        <v>43349345</v>
      </c>
      <c r="E77" s="20">
        <v>41242686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41242686</v>
      </c>
      <c r="X77" s="20">
        <v>0</v>
      </c>
      <c r="Y77" s="19">
        <v>0</v>
      </c>
      <c r="Z77" s="22">
        <v>41242686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-3861</v>
      </c>
      <c r="C79" s="18">
        <v>0</v>
      </c>
      <c r="D79" s="19">
        <v>84709019</v>
      </c>
      <c r="E79" s="20">
        <v>78154198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78154198</v>
      </c>
      <c r="X79" s="20">
        <v>0</v>
      </c>
      <c r="Y79" s="19">
        <v>0</v>
      </c>
      <c r="Z79" s="22">
        <v>78154198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18749680</v>
      </c>
      <c r="E80" s="20">
        <v>18844581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18844581</v>
      </c>
      <c r="X80" s="20">
        <v>0</v>
      </c>
      <c r="Y80" s="19">
        <v>0</v>
      </c>
      <c r="Z80" s="22">
        <v>18844581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20160154</v>
      </c>
      <c r="E81" s="20">
        <v>21306876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21306876</v>
      </c>
      <c r="X81" s="20">
        <v>0</v>
      </c>
      <c r="Y81" s="19">
        <v>0</v>
      </c>
      <c r="Z81" s="22">
        <v>21306876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12156159</v>
      </c>
      <c r="E82" s="20">
        <v>11844000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11844000</v>
      </c>
      <c r="X82" s="20">
        <v>0</v>
      </c>
      <c r="Y82" s="19">
        <v>0</v>
      </c>
      <c r="Z82" s="22">
        <v>11844000</v>
      </c>
    </row>
    <row r="83" spans="1:26" ht="12.75" hidden="1">
      <c r="A83" s="38"/>
      <c r="B83" s="18"/>
      <c r="C83" s="18"/>
      <c r="D83" s="19">
        <v>43597384</v>
      </c>
      <c r="E83" s="20">
        <v>74945161</v>
      </c>
      <c r="F83" s="20"/>
      <c r="G83" s="20"/>
      <c r="H83" s="20"/>
      <c r="I83" s="20"/>
      <c r="J83" s="20"/>
      <c r="K83" s="20"/>
      <c r="L83" s="20"/>
      <c r="M83" s="20"/>
      <c r="N83" s="20"/>
      <c r="O83" s="20">
        <v>74245160</v>
      </c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74945161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1087884</v>
      </c>
      <c r="E84" s="29">
        <v>5150000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5150000</v>
      </c>
      <c r="X84" s="29">
        <v>0</v>
      </c>
      <c r="Y84" s="28">
        <v>0</v>
      </c>
      <c r="Z84" s="30">
        <v>5150000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1744397</v>
      </c>
      <c r="C6" s="18">
        <v>0</v>
      </c>
      <c r="D6" s="58">
        <v>10723096</v>
      </c>
      <c r="E6" s="59">
        <v>10723096</v>
      </c>
      <c r="F6" s="59">
        <v>368181</v>
      </c>
      <c r="G6" s="59">
        <v>0</v>
      </c>
      <c r="H6" s="59">
        <v>866010</v>
      </c>
      <c r="I6" s="59">
        <v>1234191</v>
      </c>
      <c r="J6" s="59">
        <v>386702</v>
      </c>
      <c r="K6" s="59">
        <v>2705137</v>
      </c>
      <c r="L6" s="59">
        <v>0</v>
      </c>
      <c r="M6" s="59">
        <v>3091839</v>
      </c>
      <c r="N6" s="59">
        <v>921542</v>
      </c>
      <c r="O6" s="59">
        <v>1444448</v>
      </c>
      <c r="P6" s="59">
        <v>635201</v>
      </c>
      <c r="Q6" s="59">
        <v>3001191</v>
      </c>
      <c r="R6" s="59">
        <v>1185122</v>
      </c>
      <c r="S6" s="59">
        <v>546770</v>
      </c>
      <c r="T6" s="59">
        <v>1897559</v>
      </c>
      <c r="U6" s="59">
        <v>3629451</v>
      </c>
      <c r="V6" s="59">
        <v>10956672</v>
      </c>
      <c r="W6" s="59">
        <v>10723096</v>
      </c>
      <c r="X6" s="59">
        <v>233576</v>
      </c>
      <c r="Y6" s="60">
        <v>2.18</v>
      </c>
      <c r="Z6" s="61">
        <v>10723096</v>
      </c>
    </row>
    <row r="7" spans="1:26" ht="12.75">
      <c r="A7" s="57" t="s">
        <v>33</v>
      </c>
      <c r="B7" s="18">
        <v>2158752</v>
      </c>
      <c r="C7" s="18">
        <v>0</v>
      </c>
      <c r="D7" s="58">
        <v>2500000</v>
      </c>
      <c r="E7" s="59">
        <v>2500000</v>
      </c>
      <c r="F7" s="59">
        <v>3218</v>
      </c>
      <c r="G7" s="59">
        <v>3155</v>
      </c>
      <c r="H7" s="59">
        <v>2621</v>
      </c>
      <c r="I7" s="59">
        <v>8994</v>
      </c>
      <c r="J7" s="59">
        <v>4275</v>
      </c>
      <c r="K7" s="59">
        <v>7378</v>
      </c>
      <c r="L7" s="59">
        <v>0</v>
      </c>
      <c r="M7" s="59">
        <v>11653</v>
      </c>
      <c r="N7" s="59">
        <v>30332</v>
      </c>
      <c r="O7" s="59">
        <v>916317</v>
      </c>
      <c r="P7" s="59">
        <v>167063</v>
      </c>
      <c r="Q7" s="59">
        <v>1113712</v>
      </c>
      <c r="R7" s="59">
        <v>179594</v>
      </c>
      <c r="S7" s="59">
        <v>193973</v>
      </c>
      <c r="T7" s="59">
        <v>189559</v>
      </c>
      <c r="U7" s="59">
        <v>563126</v>
      </c>
      <c r="V7" s="59">
        <v>1697485</v>
      </c>
      <c r="W7" s="59">
        <v>2500000</v>
      </c>
      <c r="X7" s="59">
        <v>-802515</v>
      </c>
      <c r="Y7" s="60">
        <v>-32.1</v>
      </c>
      <c r="Z7" s="61">
        <v>2500000</v>
      </c>
    </row>
    <row r="8" spans="1:26" ht="12.75">
      <c r="A8" s="57" t="s">
        <v>34</v>
      </c>
      <c r="B8" s="18">
        <v>71478438</v>
      </c>
      <c r="C8" s="18">
        <v>0</v>
      </c>
      <c r="D8" s="58">
        <v>169422787</v>
      </c>
      <c r="E8" s="59">
        <v>180906243</v>
      </c>
      <c r="F8" s="59">
        <v>29922503</v>
      </c>
      <c r="G8" s="59">
        <v>8267946</v>
      </c>
      <c r="H8" s="59">
        <v>17994774</v>
      </c>
      <c r="I8" s="59">
        <v>56185223</v>
      </c>
      <c r="J8" s="59">
        <v>10525936</v>
      </c>
      <c r="K8" s="59">
        <v>9825748</v>
      </c>
      <c r="L8" s="59">
        <v>0</v>
      </c>
      <c r="M8" s="59">
        <v>20351684</v>
      </c>
      <c r="N8" s="59">
        <v>0</v>
      </c>
      <c r="O8" s="59">
        <v>24132536</v>
      </c>
      <c r="P8" s="59">
        <v>18674000</v>
      </c>
      <c r="Q8" s="59">
        <v>42806536</v>
      </c>
      <c r="R8" s="59">
        <v>29114058</v>
      </c>
      <c r="S8" s="59">
        <v>5174670</v>
      </c>
      <c r="T8" s="59">
        <v>630378</v>
      </c>
      <c r="U8" s="59">
        <v>34919106</v>
      </c>
      <c r="V8" s="59">
        <v>154262549</v>
      </c>
      <c r="W8" s="59">
        <v>180906243</v>
      </c>
      <c r="X8" s="59">
        <v>-26643694</v>
      </c>
      <c r="Y8" s="60">
        <v>-14.73</v>
      </c>
      <c r="Z8" s="61">
        <v>180906243</v>
      </c>
    </row>
    <row r="9" spans="1:26" ht="12.75">
      <c r="A9" s="57" t="s">
        <v>35</v>
      </c>
      <c r="B9" s="18">
        <v>124170751</v>
      </c>
      <c r="C9" s="18">
        <v>0</v>
      </c>
      <c r="D9" s="58">
        <v>36239752</v>
      </c>
      <c r="E9" s="59">
        <v>36714756</v>
      </c>
      <c r="F9" s="59">
        <v>6490788</v>
      </c>
      <c r="G9" s="59">
        <v>1947046</v>
      </c>
      <c r="H9" s="59">
        <v>2203601</v>
      </c>
      <c r="I9" s="59">
        <v>10641435</v>
      </c>
      <c r="J9" s="59">
        <v>2364608</v>
      </c>
      <c r="K9" s="59">
        <v>-1392350</v>
      </c>
      <c r="L9" s="59">
        <v>893177</v>
      </c>
      <c r="M9" s="59">
        <v>1865435</v>
      </c>
      <c r="N9" s="59">
        <v>1247636</v>
      </c>
      <c r="O9" s="59">
        <v>5457380</v>
      </c>
      <c r="P9" s="59">
        <v>210782</v>
      </c>
      <c r="Q9" s="59">
        <v>6915798</v>
      </c>
      <c r="R9" s="59">
        <v>926293</v>
      </c>
      <c r="S9" s="59">
        <v>3044775</v>
      </c>
      <c r="T9" s="59">
        <v>948657</v>
      </c>
      <c r="U9" s="59">
        <v>4919725</v>
      </c>
      <c r="V9" s="59">
        <v>24342393</v>
      </c>
      <c r="W9" s="59">
        <v>36714756</v>
      </c>
      <c r="X9" s="59">
        <v>-12372363</v>
      </c>
      <c r="Y9" s="60">
        <v>-33.7</v>
      </c>
      <c r="Z9" s="61">
        <v>36714756</v>
      </c>
    </row>
    <row r="10" spans="1:26" ht="20.25">
      <c r="A10" s="62" t="s">
        <v>112</v>
      </c>
      <c r="B10" s="63">
        <f>SUM(B5:B9)</f>
        <v>199552338</v>
      </c>
      <c r="C10" s="63">
        <f>SUM(C5:C9)</f>
        <v>0</v>
      </c>
      <c r="D10" s="64">
        <f aca="true" t="shared" si="0" ref="D10:Z10">SUM(D5:D9)</f>
        <v>218885635</v>
      </c>
      <c r="E10" s="65">
        <f t="shared" si="0"/>
        <v>230844095</v>
      </c>
      <c r="F10" s="65">
        <f t="shared" si="0"/>
        <v>36784690</v>
      </c>
      <c r="G10" s="65">
        <f t="shared" si="0"/>
        <v>10218147</v>
      </c>
      <c r="H10" s="65">
        <f t="shared" si="0"/>
        <v>21067006</v>
      </c>
      <c r="I10" s="65">
        <f t="shared" si="0"/>
        <v>68069843</v>
      </c>
      <c r="J10" s="65">
        <f t="shared" si="0"/>
        <v>13281521</v>
      </c>
      <c r="K10" s="65">
        <f t="shared" si="0"/>
        <v>11145913</v>
      </c>
      <c r="L10" s="65">
        <f t="shared" si="0"/>
        <v>893177</v>
      </c>
      <c r="M10" s="65">
        <f t="shared" si="0"/>
        <v>25320611</v>
      </c>
      <c r="N10" s="65">
        <f t="shared" si="0"/>
        <v>2199510</v>
      </c>
      <c r="O10" s="65">
        <f t="shared" si="0"/>
        <v>31950681</v>
      </c>
      <c r="P10" s="65">
        <f t="shared" si="0"/>
        <v>19687046</v>
      </c>
      <c r="Q10" s="65">
        <f t="shared" si="0"/>
        <v>53837237</v>
      </c>
      <c r="R10" s="65">
        <f t="shared" si="0"/>
        <v>31405067</v>
      </c>
      <c r="S10" s="65">
        <f t="shared" si="0"/>
        <v>8960188</v>
      </c>
      <c r="T10" s="65">
        <f t="shared" si="0"/>
        <v>3666153</v>
      </c>
      <c r="U10" s="65">
        <f t="shared" si="0"/>
        <v>44031408</v>
      </c>
      <c r="V10" s="65">
        <f t="shared" si="0"/>
        <v>191259099</v>
      </c>
      <c r="W10" s="65">
        <f t="shared" si="0"/>
        <v>230844095</v>
      </c>
      <c r="X10" s="65">
        <f t="shared" si="0"/>
        <v>-39584996</v>
      </c>
      <c r="Y10" s="66">
        <f>+IF(W10&lt;&gt;0,(X10/W10)*100,0)</f>
        <v>-17.147935276403757</v>
      </c>
      <c r="Z10" s="67">
        <f t="shared" si="0"/>
        <v>230844095</v>
      </c>
    </row>
    <row r="11" spans="1:26" ht="12.75">
      <c r="A11" s="57" t="s">
        <v>36</v>
      </c>
      <c r="B11" s="18">
        <v>93668438</v>
      </c>
      <c r="C11" s="18">
        <v>0</v>
      </c>
      <c r="D11" s="58">
        <v>102698534</v>
      </c>
      <c r="E11" s="59">
        <v>113506667</v>
      </c>
      <c r="F11" s="59">
        <v>8196757</v>
      </c>
      <c r="G11" s="59">
        <v>8239004</v>
      </c>
      <c r="H11" s="59">
        <v>8350032</v>
      </c>
      <c r="I11" s="59">
        <v>24785793</v>
      </c>
      <c r="J11" s="59">
        <v>8492834</v>
      </c>
      <c r="K11" s="59">
        <v>13348077</v>
      </c>
      <c r="L11" s="59">
        <v>0</v>
      </c>
      <c r="M11" s="59">
        <v>21840911</v>
      </c>
      <c r="N11" s="59">
        <v>8527170</v>
      </c>
      <c r="O11" s="59">
        <v>8666618</v>
      </c>
      <c r="P11" s="59">
        <v>8666171</v>
      </c>
      <c r="Q11" s="59">
        <v>25859959</v>
      </c>
      <c r="R11" s="59">
        <v>11617980</v>
      </c>
      <c r="S11" s="59">
        <v>8832851</v>
      </c>
      <c r="T11" s="59">
        <v>8008806</v>
      </c>
      <c r="U11" s="59">
        <v>28459637</v>
      </c>
      <c r="V11" s="59">
        <v>100946300</v>
      </c>
      <c r="W11" s="59">
        <v>113506667</v>
      </c>
      <c r="X11" s="59">
        <v>-12560367</v>
      </c>
      <c r="Y11" s="60">
        <v>-11.07</v>
      </c>
      <c r="Z11" s="61">
        <v>113506667</v>
      </c>
    </row>
    <row r="12" spans="1:26" ht="12.75">
      <c r="A12" s="57" t="s">
        <v>37</v>
      </c>
      <c r="B12" s="18">
        <v>6264037</v>
      </c>
      <c r="C12" s="18">
        <v>0</v>
      </c>
      <c r="D12" s="58">
        <v>6606537</v>
      </c>
      <c r="E12" s="59">
        <v>6617599</v>
      </c>
      <c r="F12" s="59">
        <v>524755</v>
      </c>
      <c r="G12" s="59">
        <v>496902</v>
      </c>
      <c r="H12" s="59">
        <v>536641</v>
      </c>
      <c r="I12" s="59">
        <v>1558298</v>
      </c>
      <c r="J12" s="59">
        <v>524347</v>
      </c>
      <c r="K12" s="59">
        <v>500226</v>
      </c>
      <c r="L12" s="59">
        <v>0</v>
      </c>
      <c r="M12" s="59">
        <v>1024573</v>
      </c>
      <c r="N12" s="59">
        <v>506570</v>
      </c>
      <c r="O12" s="59">
        <v>501557</v>
      </c>
      <c r="P12" s="59">
        <v>468563</v>
      </c>
      <c r="Q12" s="59">
        <v>1476690</v>
      </c>
      <c r="R12" s="59">
        <v>503011</v>
      </c>
      <c r="S12" s="59">
        <v>455911</v>
      </c>
      <c r="T12" s="59">
        <v>628689</v>
      </c>
      <c r="U12" s="59">
        <v>1587611</v>
      </c>
      <c r="V12" s="59">
        <v>5647172</v>
      </c>
      <c r="W12" s="59">
        <v>6617599</v>
      </c>
      <c r="X12" s="59">
        <v>-970427</v>
      </c>
      <c r="Y12" s="60">
        <v>-14.66</v>
      </c>
      <c r="Z12" s="61">
        <v>6617599</v>
      </c>
    </row>
    <row r="13" spans="1:26" ht="12.75">
      <c r="A13" s="57" t="s">
        <v>113</v>
      </c>
      <c r="B13" s="18">
        <v>3792200</v>
      </c>
      <c r="C13" s="18">
        <v>0</v>
      </c>
      <c r="D13" s="58">
        <v>3575545</v>
      </c>
      <c r="E13" s="59">
        <v>3575545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2737301</v>
      </c>
      <c r="S13" s="59">
        <v>0</v>
      </c>
      <c r="T13" s="59">
        <v>273729</v>
      </c>
      <c r="U13" s="59">
        <v>3011030</v>
      </c>
      <c r="V13" s="59">
        <v>3011030</v>
      </c>
      <c r="W13" s="59">
        <v>3575545</v>
      </c>
      <c r="X13" s="59">
        <v>-564515</v>
      </c>
      <c r="Y13" s="60">
        <v>-15.79</v>
      </c>
      <c r="Z13" s="61">
        <v>3575545</v>
      </c>
    </row>
    <row r="14" spans="1:26" ht="12.75">
      <c r="A14" s="57" t="s">
        <v>38</v>
      </c>
      <c r="B14" s="18">
        <v>5934519</v>
      </c>
      <c r="C14" s="18">
        <v>0</v>
      </c>
      <c r="D14" s="58">
        <v>9164827</v>
      </c>
      <c r="E14" s="59">
        <v>9154087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1800150</v>
      </c>
      <c r="O14" s="59">
        <v>235698</v>
      </c>
      <c r="P14" s="59">
        <v>247255</v>
      </c>
      <c r="Q14" s="59">
        <v>2283103</v>
      </c>
      <c r="R14" s="59">
        <v>2698581</v>
      </c>
      <c r="S14" s="59">
        <v>227374</v>
      </c>
      <c r="T14" s="59">
        <v>0</v>
      </c>
      <c r="U14" s="59">
        <v>2925955</v>
      </c>
      <c r="V14" s="59">
        <v>5209058</v>
      </c>
      <c r="W14" s="59">
        <v>9154087</v>
      </c>
      <c r="X14" s="59">
        <v>-3945029</v>
      </c>
      <c r="Y14" s="60">
        <v>-43.1</v>
      </c>
      <c r="Z14" s="61">
        <v>9154087</v>
      </c>
    </row>
    <row r="15" spans="1:26" ht="12.75">
      <c r="A15" s="57" t="s">
        <v>39</v>
      </c>
      <c r="B15" s="18">
        <v>48584914</v>
      </c>
      <c r="C15" s="18">
        <v>0</v>
      </c>
      <c r="D15" s="58">
        <v>52950032</v>
      </c>
      <c r="E15" s="59">
        <v>48514027</v>
      </c>
      <c r="F15" s="59">
        <v>3165415</v>
      </c>
      <c r="G15" s="59">
        <v>3218685</v>
      </c>
      <c r="H15" s="59">
        <v>4774344</v>
      </c>
      <c r="I15" s="59">
        <v>11158444</v>
      </c>
      <c r="J15" s="59">
        <v>4267732</v>
      </c>
      <c r="K15" s="59">
        <v>7508356</v>
      </c>
      <c r="L15" s="59">
        <v>3602621</v>
      </c>
      <c r="M15" s="59">
        <v>15378709</v>
      </c>
      <c r="N15" s="59">
        <v>5663504</v>
      </c>
      <c r="O15" s="59">
        <v>4067604</v>
      </c>
      <c r="P15" s="59">
        <v>3096898</v>
      </c>
      <c r="Q15" s="59">
        <v>12828006</v>
      </c>
      <c r="R15" s="59">
        <v>306417</v>
      </c>
      <c r="S15" s="59">
        <v>871143</v>
      </c>
      <c r="T15" s="59">
        <v>2267699</v>
      </c>
      <c r="U15" s="59">
        <v>3445259</v>
      </c>
      <c r="V15" s="59">
        <v>42810418</v>
      </c>
      <c r="W15" s="59">
        <v>48514027</v>
      </c>
      <c r="X15" s="59">
        <v>-5703609</v>
      </c>
      <c r="Y15" s="60">
        <v>-11.76</v>
      </c>
      <c r="Z15" s="61">
        <v>48514027</v>
      </c>
    </row>
    <row r="16" spans="1:26" ht="12.75">
      <c r="A16" s="57" t="s">
        <v>34</v>
      </c>
      <c r="B16" s="18">
        <v>360000</v>
      </c>
      <c r="C16" s="18">
        <v>0</v>
      </c>
      <c r="D16" s="58">
        <v>380000</v>
      </c>
      <c r="E16" s="59">
        <v>484347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484347</v>
      </c>
      <c r="X16" s="59">
        <v>-484347</v>
      </c>
      <c r="Y16" s="60">
        <v>-100</v>
      </c>
      <c r="Z16" s="61">
        <v>484347</v>
      </c>
    </row>
    <row r="17" spans="1:26" ht="12.75">
      <c r="A17" s="57" t="s">
        <v>40</v>
      </c>
      <c r="B17" s="18">
        <v>43230036</v>
      </c>
      <c r="C17" s="18">
        <v>0</v>
      </c>
      <c r="D17" s="58">
        <v>47036731</v>
      </c>
      <c r="E17" s="59">
        <v>55381207</v>
      </c>
      <c r="F17" s="59">
        <v>1689240</v>
      </c>
      <c r="G17" s="59">
        <v>4689100</v>
      </c>
      <c r="H17" s="59">
        <v>2153287</v>
      </c>
      <c r="I17" s="59">
        <v>8531627</v>
      </c>
      <c r="J17" s="59">
        <v>3712939</v>
      </c>
      <c r="K17" s="59">
        <v>4082276</v>
      </c>
      <c r="L17" s="59">
        <v>998042</v>
      </c>
      <c r="M17" s="59">
        <v>8793257</v>
      </c>
      <c r="N17" s="59">
        <v>4251194</v>
      </c>
      <c r="O17" s="59">
        <v>4551805</v>
      </c>
      <c r="P17" s="59">
        <v>2590194</v>
      </c>
      <c r="Q17" s="59">
        <v>11393193</v>
      </c>
      <c r="R17" s="59">
        <v>2952701</v>
      </c>
      <c r="S17" s="59">
        <v>1796904</v>
      </c>
      <c r="T17" s="59">
        <v>4900202</v>
      </c>
      <c r="U17" s="59">
        <v>9649807</v>
      </c>
      <c r="V17" s="59">
        <v>38367884</v>
      </c>
      <c r="W17" s="59">
        <v>55381207</v>
      </c>
      <c r="X17" s="59">
        <v>-17013323</v>
      </c>
      <c r="Y17" s="60">
        <v>-30.72</v>
      </c>
      <c r="Z17" s="61">
        <v>55381207</v>
      </c>
    </row>
    <row r="18" spans="1:26" ht="12.75">
      <c r="A18" s="68" t="s">
        <v>41</v>
      </c>
      <c r="B18" s="69">
        <f>SUM(B11:B17)</f>
        <v>201834144</v>
      </c>
      <c r="C18" s="69">
        <f>SUM(C11:C17)</f>
        <v>0</v>
      </c>
      <c r="D18" s="70">
        <f aca="true" t="shared" si="1" ref="D18:Z18">SUM(D11:D17)</f>
        <v>222412206</v>
      </c>
      <c r="E18" s="71">
        <f t="shared" si="1"/>
        <v>237233479</v>
      </c>
      <c r="F18" s="71">
        <f t="shared" si="1"/>
        <v>13576167</v>
      </c>
      <c r="G18" s="71">
        <f t="shared" si="1"/>
        <v>16643691</v>
      </c>
      <c r="H18" s="71">
        <f t="shared" si="1"/>
        <v>15814304</v>
      </c>
      <c r="I18" s="71">
        <f t="shared" si="1"/>
        <v>46034162</v>
      </c>
      <c r="J18" s="71">
        <f t="shared" si="1"/>
        <v>16997852</v>
      </c>
      <c r="K18" s="71">
        <f t="shared" si="1"/>
        <v>25438935</v>
      </c>
      <c r="L18" s="71">
        <f t="shared" si="1"/>
        <v>4600663</v>
      </c>
      <c r="M18" s="71">
        <f t="shared" si="1"/>
        <v>47037450</v>
      </c>
      <c r="N18" s="71">
        <f t="shared" si="1"/>
        <v>20748588</v>
      </c>
      <c r="O18" s="71">
        <f t="shared" si="1"/>
        <v>18023282</v>
      </c>
      <c r="P18" s="71">
        <f t="shared" si="1"/>
        <v>15069081</v>
      </c>
      <c r="Q18" s="71">
        <f t="shared" si="1"/>
        <v>53840951</v>
      </c>
      <c r="R18" s="71">
        <f t="shared" si="1"/>
        <v>20815991</v>
      </c>
      <c r="S18" s="71">
        <f t="shared" si="1"/>
        <v>12184183</v>
      </c>
      <c r="T18" s="71">
        <f t="shared" si="1"/>
        <v>16079125</v>
      </c>
      <c r="U18" s="71">
        <f t="shared" si="1"/>
        <v>49079299</v>
      </c>
      <c r="V18" s="71">
        <f t="shared" si="1"/>
        <v>195991862</v>
      </c>
      <c r="W18" s="71">
        <f t="shared" si="1"/>
        <v>237233479</v>
      </c>
      <c r="X18" s="71">
        <f t="shared" si="1"/>
        <v>-41241617</v>
      </c>
      <c r="Y18" s="66">
        <f>+IF(W18&lt;&gt;0,(X18/W18)*100,0)</f>
        <v>-17.384400032341134</v>
      </c>
      <c r="Z18" s="72">
        <f t="shared" si="1"/>
        <v>237233479</v>
      </c>
    </row>
    <row r="19" spans="1:26" ht="12.75">
      <c r="A19" s="68" t="s">
        <v>42</v>
      </c>
      <c r="B19" s="73">
        <f>+B10-B18</f>
        <v>-2281806</v>
      </c>
      <c r="C19" s="73">
        <f>+C10-C18</f>
        <v>0</v>
      </c>
      <c r="D19" s="74">
        <f aca="true" t="shared" si="2" ref="D19:Z19">+D10-D18</f>
        <v>-3526571</v>
      </c>
      <c r="E19" s="75">
        <f t="shared" si="2"/>
        <v>-6389384</v>
      </c>
      <c r="F19" s="75">
        <f t="shared" si="2"/>
        <v>23208523</v>
      </c>
      <c r="G19" s="75">
        <f t="shared" si="2"/>
        <v>-6425544</v>
      </c>
      <c r="H19" s="75">
        <f t="shared" si="2"/>
        <v>5252702</v>
      </c>
      <c r="I19" s="75">
        <f t="shared" si="2"/>
        <v>22035681</v>
      </c>
      <c r="J19" s="75">
        <f t="shared" si="2"/>
        <v>-3716331</v>
      </c>
      <c r="K19" s="75">
        <f t="shared" si="2"/>
        <v>-14293022</v>
      </c>
      <c r="L19" s="75">
        <f t="shared" si="2"/>
        <v>-3707486</v>
      </c>
      <c r="M19" s="75">
        <f t="shared" si="2"/>
        <v>-21716839</v>
      </c>
      <c r="N19" s="75">
        <f t="shared" si="2"/>
        <v>-18549078</v>
      </c>
      <c r="O19" s="75">
        <f t="shared" si="2"/>
        <v>13927399</v>
      </c>
      <c r="P19" s="75">
        <f t="shared" si="2"/>
        <v>4617965</v>
      </c>
      <c r="Q19" s="75">
        <f t="shared" si="2"/>
        <v>-3714</v>
      </c>
      <c r="R19" s="75">
        <f t="shared" si="2"/>
        <v>10589076</v>
      </c>
      <c r="S19" s="75">
        <f t="shared" si="2"/>
        <v>-3223995</v>
      </c>
      <c r="T19" s="75">
        <f t="shared" si="2"/>
        <v>-12412972</v>
      </c>
      <c r="U19" s="75">
        <f t="shared" si="2"/>
        <v>-5047891</v>
      </c>
      <c r="V19" s="75">
        <f t="shared" si="2"/>
        <v>-4732763</v>
      </c>
      <c r="W19" s="75">
        <f>IF(E10=E18,0,W10-W18)</f>
        <v>-6389384</v>
      </c>
      <c r="X19" s="75">
        <f t="shared" si="2"/>
        <v>1656621</v>
      </c>
      <c r="Y19" s="76">
        <f>+IF(W19&lt;&gt;0,(X19/W19)*100,0)</f>
        <v>-25.927710715148756</v>
      </c>
      <c r="Z19" s="77">
        <f t="shared" si="2"/>
        <v>-6389384</v>
      </c>
    </row>
    <row r="20" spans="1:26" ht="20.25">
      <c r="A20" s="78" t="s">
        <v>43</v>
      </c>
      <c r="B20" s="79">
        <v>3379165</v>
      </c>
      <c r="C20" s="79">
        <v>0</v>
      </c>
      <c r="D20" s="80">
        <v>1100000</v>
      </c>
      <c r="E20" s="81">
        <v>2650000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1100000</v>
      </c>
      <c r="S20" s="81">
        <v>0</v>
      </c>
      <c r="T20" s="81">
        <v>0</v>
      </c>
      <c r="U20" s="81">
        <v>1100000</v>
      </c>
      <c r="V20" s="81">
        <v>1100000</v>
      </c>
      <c r="W20" s="81">
        <v>2650000</v>
      </c>
      <c r="X20" s="81">
        <v>-1550000</v>
      </c>
      <c r="Y20" s="82">
        <v>-58.49</v>
      </c>
      <c r="Z20" s="83">
        <v>2650000</v>
      </c>
    </row>
    <row r="21" spans="1:26" ht="41.25">
      <c r="A21" s="84" t="s">
        <v>114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115</v>
      </c>
      <c r="B22" s="91">
        <f>SUM(B19:B21)</f>
        <v>1097359</v>
      </c>
      <c r="C22" s="91">
        <f>SUM(C19:C21)</f>
        <v>0</v>
      </c>
      <c r="D22" s="92">
        <f aca="true" t="shared" si="3" ref="D22:Z22">SUM(D19:D21)</f>
        <v>-2426571</v>
      </c>
      <c r="E22" s="93">
        <f t="shared" si="3"/>
        <v>-3739384</v>
      </c>
      <c r="F22" s="93">
        <f t="shared" si="3"/>
        <v>23208523</v>
      </c>
      <c r="G22" s="93">
        <f t="shared" si="3"/>
        <v>-6425544</v>
      </c>
      <c r="H22" s="93">
        <f t="shared" si="3"/>
        <v>5252702</v>
      </c>
      <c r="I22" s="93">
        <f t="shared" si="3"/>
        <v>22035681</v>
      </c>
      <c r="J22" s="93">
        <f t="shared" si="3"/>
        <v>-3716331</v>
      </c>
      <c r="K22" s="93">
        <f t="shared" si="3"/>
        <v>-14293022</v>
      </c>
      <c r="L22" s="93">
        <f t="shared" si="3"/>
        <v>-3707486</v>
      </c>
      <c r="M22" s="93">
        <f t="shared" si="3"/>
        <v>-21716839</v>
      </c>
      <c r="N22" s="93">
        <f t="shared" si="3"/>
        <v>-18549078</v>
      </c>
      <c r="O22" s="93">
        <f t="shared" si="3"/>
        <v>13927399</v>
      </c>
      <c r="P22" s="93">
        <f t="shared" si="3"/>
        <v>4617965</v>
      </c>
      <c r="Q22" s="93">
        <f t="shared" si="3"/>
        <v>-3714</v>
      </c>
      <c r="R22" s="93">
        <f t="shared" si="3"/>
        <v>11689076</v>
      </c>
      <c r="S22" s="93">
        <f t="shared" si="3"/>
        <v>-3223995</v>
      </c>
      <c r="T22" s="93">
        <f t="shared" si="3"/>
        <v>-12412972</v>
      </c>
      <c r="U22" s="93">
        <f t="shared" si="3"/>
        <v>-3947891</v>
      </c>
      <c r="V22" s="93">
        <f t="shared" si="3"/>
        <v>-3632763</v>
      </c>
      <c r="W22" s="93">
        <f t="shared" si="3"/>
        <v>-3739384</v>
      </c>
      <c r="X22" s="93">
        <f t="shared" si="3"/>
        <v>106621</v>
      </c>
      <c r="Y22" s="94">
        <f>+IF(W22&lt;&gt;0,(X22/W22)*100,0)</f>
        <v>-2.8512985026410766</v>
      </c>
      <c r="Z22" s="95">
        <f t="shared" si="3"/>
        <v>-3739384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1097359</v>
      </c>
      <c r="C24" s="73">
        <f>SUM(C22:C23)</f>
        <v>0</v>
      </c>
      <c r="D24" s="74">
        <f aca="true" t="shared" si="4" ref="D24:Z24">SUM(D22:D23)</f>
        <v>-2426571</v>
      </c>
      <c r="E24" s="75">
        <f t="shared" si="4"/>
        <v>-3739384</v>
      </c>
      <c r="F24" s="75">
        <f t="shared" si="4"/>
        <v>23208523</v>
      </c>
      <c r="G24" s="75">
        <f t="shared" si="4"/>
        <v>-6425544</v>
      </c>
      <c r="H24" s="75">
        <f t="shared" si="4"/>
        <v>5252702</v>
      </c>
      <c r="I24" s="75">
        <f t="shared" si="4"/>
        <v>22035681</v>
      </c>
      <c r="J24" s="75">
        <f t="shared" si="4"/>
        <v>-3716331</v>
      </c>
      <c r="K24" s="75">
        <f t="shared" si="4"/>
        <v>-14293022</v>
      </c>
      <c r="L24" s="75">
        <f t="shared" si="4"/>
        <v>-3707486</v>
      </c>
      <c r="M24" s="75">
        <f t="shared" si="4"/>
        <v>-21716839</v>
      </c>
      <c r="N24" s="75">
        <f t="shared" si="4"/>
        <v>-18549078</v>
      </c>
      <c r="O24" s="75">
        <f t="shared" si="4"/>
        <v>13927399</v>
      </c>
      <c r="P24" s="75">
        <f t="shared" si="4"/>
        <v>4617965</v>
      </c>
      <c r="Q24" s="75">
        <f t="shared" si="4"/>
        <v>-3714</v>
      </c>
      <c r="R24" s="75">
        <f t="shared" si="4"/>
        <v>11689076</v>
      </c>
      <c r="S24" s="75">
        <f t="shared" si="4"/>
        <v>-3223995</v>
      </c>
      <c r="T24" s="75">
        <f t="shared" si="4"/>
        <v>-12412972</v>
      </c>
      <c r="U24" s="75">
        <f t="shared" si="4"/>
        <v>-3947891</v>
      </c>
      <c r="V24" s="75">
        <f t="shared" si="4"/>
        <v>-3632763</v>
      </c>
      <c r="W24" s="75">
        <f t="shared" si="4"/>
        <v>-3739384</v>
      </c>
      <c r="X24" s="75">
        <f t="shared" si="4"/>
        <v>106621</v>
      </c>
      <c r="Y24" s="76">
        <f>+IF(W24&lt;&gt;0,(X24/W24)*100,0)</f>
        <v>-2.8512985026410766</v>
      </c>
      <c r="Z24" s="77">
        <f t="shared" si="4"/>
        <v>-3739384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38773493</v>
      </c>
      <c r="C27" s="21">
        <v>0</v>
      </c>
      <c r="D27" s="103">
        <v>11353111</v>
      </c>
      <c r="E27" s="104">
        <v>5652000</v>
      </c>
      <c r="F27" s="104">
        <v>0</v>
      </c>
      <c r="G27" s="104">
        <v>105029</v>
      </c>
      <c r="H27" s="104">
        <v>646638</v>
      </c>
      <c r="I27" s="104">
        <v>751667</v>
      </c>
      <c r="J27" s="104">
        <v>693400</v>
      </c>
      <c r="K27" s="104">
        <v>123953</v>
      </c>
      <c r="L27" s="104">
        <v>1477</v>
      </c>
      <c r="M27" s="104">
        <v>818830</v>
      </c>
      <c r="N27" s="104">
        <v>1706</v>
      </c>
      <c r="O27" s="104">
        <v>12759</v>
      </c>
      <c r="P27" s="104">
        <v>179776</v>
      </c>
      <c r="Q27" s="104">
        <v>194241</v>
      </c>
      <c r="R27" s="104">
        <v>113204</v>
      </c>
      <c r="S27" s="104">
        <v>119623</v>
      </c>
      <c r="T27" s="104">
        <v>663320</v>
      </c>
      <c r="U27" s="104">
        <v>896147</v>
      </c>
      <c r="V27" s="104">
        <v>2660885</v>
      </c>
      <c r="W27" s="104">
        <v>5652000</v>
      </c>
      <c r="X27" s="104">
        <v>-2991115</v>
      </c>
      <c r="Y27" s="105">
        <v>-52.92</v>
      </c>
      <c r="Z27" s="106">
        <v>5652000</v>
      </c>
    </row>
    <row r="28" spans="1:26" ht="12.75">
      <c r="A28" s="107" t="s">
        <v>47</v>
      </c>
      <c r="B28" s="18">
        <v>0</v>
      </c>
      <c r="C28" s="18">
        <v>0</v>
      </c>
      <c r="D28" s="58">
        <v>1100000</v>
      </c>
      <c r="E28" s="59">
        <v>2650000</v>
      </c>
      <c r="F28" s="59">
        <v>0</v>
      </c>
      <c r="G28" s="59">
        <v>2070</v>
      </c>
      <c r="H28" s="59">
        <v>0</v>
      </c>
      <c r="I28" s="59">
        <v>2070</v>
      </c>
      <c r="J28" s="59">
        <v>44350</v>
      </c>
      <c r="K28" s="59">
        <v>0</v>
      </c>
      <c r="L28" s="59">
        <v>0</v>
      </c>
      <c r="M28" s="59">
        <v>44350</v>
      </c>
      <c r="N28" s="59">
        <v>0</v>
      </c>
      <c r="O28" s="59">
        <v>0</v>
      </c>
      <c r="P28" s="59">
        <v>0</v>
      </c>
      <c r="Q28" s="59">
        <v>0</v>
      </c>
      <c r="R28" s="59">
        <v>646667</v>
      </c>
      <c r="S28" s="59">
        <v>0</v>
      </c>
      <c r="T28" s="59">
        <v>0</v>
      </c>
      <c r="U28" s="59">
        <v>646667</v>
      </c>
      <c r="V28" s="59">
        <v>693087</v>
      </c>
      <c r="W28" s="59">
        <v>2650000</v>
      </c>
      <c r="X28" s="59">
        <v>-1956913</v>
      </c>
      <c r="Y28" s="60">
        <v>-73.85</v>
      </c>
      <c r="Z28" s="61">
        <v>2650000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6128111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4125000</v>
      </c>
      <c r="E31" s="59">
        <v>3002000</v>
      </c>
      <c r="F31" s="59">
        <v>0</v>
      </c>
      <c r="G31" s="59">
        <v>102959</v>
      </c>
      <c r="H31" s="59">
        <v>646638</v>
      </c>
      <c r="I31" s="59">
        <v>749597</v>
      </c>
      <c r="J31" s="59">
        <v>649050</v>
      </c>
      <c r="K31" s="59">
        <v>123953</v>
      </c>
      <c r="L31" s="59">
        <v>1477</v>
      </c>
      <c r="M31" s="59">
        <v>774480</v>
      </c>
      <c r="N31" s="59">
        <v>1706</v>
      </c>
      <c r="O31" s="59">
        <v>12759</v>
      </c>
      <c r="P31" s="59">
        <v>-80304</v>
      </c>
      <c r="Q31" s="59">
        <v>-65839</v>
      </c>
      <c r="R31" s="59">
        <v>-273383</v>
      </c>
      <c r="S31" s="59">
        <v>119623</v>
      </c>
      <c r="T31" s="59">
        <v>663320</v>
      </c>
      <c r="U31" s="59">
        <v>509560</v>
      </c>
      <c r="V31" s="59">
        <v>1967798</v>
      </c>
      <c r="W31" s="59">
        <v>3002000</v>
      </c>
      <c r="X31" s="59">
        <v>-1034202</v>
      </c>
      <c r="Y31" s="60">
        <v>-34.45</v>
      </c>
      <c r="Z31" s="61">
        <v>3002000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11353111</v>
      </c>
      <c r="E32" s="104">
        <f t="shared" si="5"/>
        <v>5652000</v>
      </c>
      <c r="F32" s="104">
        <f t="shared" si="5"/>
        <v>0</v>
      </c>
      <c r="G32" s="104">
        <f t="shared" si="5"/>
        <v>105029</v>
      </c>
      <c r="H32" s="104">
        <f t="shared" si="5"/>
        <v>646638</v>
      </c>
      <c r="I32" s="104">
        <f t="shared" si="5"/>
        <v>751667</v>
      </c>
      <c r="J32" s="104">
        <f t="shared" si="5"/>
        <v>693400</v>
      </c>
      <c r="K32" s="104">
        <f t="shared" si="5"/>
        <v>123953</v>
      </c>
      <c r="L32" s="104">
        <f t="shared" si="5"/>
        <v>1477</v>
      </c>
      <c r="M32" s="104">
        <f t="shared" si="5"/>
        <v>818830</v>
      </c>
      <c r="N32" s="104">
        <f t="shared" si="5"/>
        <v>1706</v>
      </c>
      <c r="O32" s="104">
        <f t="shared" si="5"/>
        <v>12759</v>
      </c>
      <c r="P32" s="104">
        <f t="shared" si="5"/>
        <v>-80304</v>
      </c>
      <c r="Q32" s="104">
        <f t="shared" si="5"/>
        <v>-65839</v>
      </c>
      <c r="R32" s="104">
        <f t="shared" si="5"/>
        <v>373284</v>
      </c>
      <c r="S32" s="104">
        <f t="shared" si="5"/>
        <v>119623</v>
      </c>
      <c r="T32" s="104">
        <f t="shared" si="5"/>
        <v>663320</v>
      </c>
      <c r="U32" s="104">
        <f t="shared" si="5"/>
        <v>1156227</v>
      </c>
      <c r="V32" s="104">
        <f t="shared" si="5"/>
        <v>2660885</v>
      </c>
      <c r="W32" s="104">
        <f t="shared" si="5"/>
        <v>5652000</v>
      </c>
      <c r="X32" s="104">
        <f t="shared" si="5"/>
        <v>-2991115</v>
      </c>
      <c r="Y32" s="105">
        <f>+IF(W32&lt;&gt;0,(X32/W32)*100,0)</f>
        <v>-52.921355272469924</v>
      </c>
      <c r="Z32" s="106">
        <f t="shared" si="5"/>
        <v>5652000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3559349</v>
      </c>
      <c r="C35" s="18">
        <v>0</v>
      </c>
      <c r="D35" s="58">
        <v>-13779682</v>
      </c>
      <c r="E35" s="59">
        <v>-9391384</v>
      </c>
      <c r="F35" s="59">
        <v>14235175</v>
      </c>
      <c r="G35" s="59">
        <v>-7942884</v>
      </c>
      <c r="H35" s="59">
        <v>12268445</v>
      </c>
      <c r="I35" s="59">
        <v>18560736</v>
      </c>
      <c r="J35" s="59">
        <v>-9383081</v>
      </c>
      <c r="K35" s="59">
        <v>-5788697</v>
      </c>
      <c r="L35" s="59">
        <v>-3602115</v>
      </c>
      <c r="M35" s="59">
        <v>-18773893</v>
      </c>
      <c r="N35" s="59">
        <v>-5260494</v>
      </c>
      <c r="O35" s="59">
        <v>-12911163</v>
      </c>
      <c r="P35" s="59">
        <v>3657581</v>
      </c>
      <c r="Q35" s="59">
        <v>-14514076</v>
      </c>
      <c r="R35" s="59">
        <v>10077850</v>
      </c>
      <c r="S35" s="59">
        <v>15655187</v>
      </c>
      <c r="T35" s="59">
        <v>-4046455</v>
      </c>
      <c r="U35" s="59">
        <v>21686582</v>
      </c>
      <c r="V35" s="59">
        <v>6959349</v>
      </c>
      <c r="W35" s="59">
        <v>-9391384</v>
      </c>
      <c r="X35" s="59">
        <v>16350733</v>
      </c>
      <c r="Y35" s="60">
        <v>-174.1</v>
      </c>
      <c r="Z35" s="61">
        <v>-9391384</v>
      </c>
    </row>
    <row r="36" spans="1:26" ht="12.75">
      <c r="A36" s="57" t="s">
        <v>53</v>
      </c>
      <c r="B36" s="18">
        <v>37033452</v>
      </c>
      <c r="C36" s="18">
        <v>0</v>
      </c>
      <c r="D36" s="58">
        <v>11353111</v>
      </c>
      <c r="E36" s="59">
        <v>5652000</v>
      </c>
      <c r="F36" s="59">
        <v>0</v>
      </c>
      <c r="G36" s="59">
        <v>105029</v>
      </c>
      <c r="H36" s="59">
        <v>646638</v>
      </c>
      <c r="I36" s="59">
        <v>751667</v>
      </c>
      <c r="J36" s="59">
        <v>693400</v>
      </c>
      <c r="K36" s="59">
        <v>123953</v>
      </c>
      <c r="L36" s="59">
        <v>1477</v>
      </c>
      <c r="M36" s="59">
        <v>818830</v>
      </c>
      <c r="N36" s="59">
        <v>1706</v>
      </c>
      <c r="O36" s="59">
        <v>12759</v>
      </c>
      <c r="P36" s="59">
        <v>179776</v>
      </c>
      <c r="Q36" s="59">
        <v>194241</v>
      </c>
      <c r="R36" s="59">
        <v>-2624096</v>
      </c>
      <c r="S36" s="59">
        <v>119623</v>
      </c>
      <c r="T36" s="59">
        <v>389591</v>
      </c>
      <c r="U36" s="59">
        <v>-2114882</v>
      </c>
      <c r="V36" s="59">
        <v>-350144</v>
      </c>
      <c r="W36" s="59">
        <v>5652000</v>
      </c>
      <c r="X36" s="59">
        <v>-6002144</v>
      </c>
      <c r="Y36" s="60">
        <v>-106.2</v>
      </c>
      <c r="Z36" s="61">
        <v>5652000</v>
      </c>
    </row>
    <row r="37" spans="1:26" ht="12.75">
      <c r="A37" s="57" t="s">
        <v>54</v>
      </c>
      <c r="B37" s="18">
        <v>-5866591</v>
      </c>
      <c r="C37" s="18">
        <v>0</v>
      </c>
      <c r="D37" s="58">
        <v>0</v>
      </c>
      <c r="E37" s="59">
        <v>0</v>
      </c>
      <c r="F37" s="59">
        <v>-8973351</v>
      </c>
      <c r="G37" s="59">
        <v>-1412320</v>
      </c>
      <c r="H37" s="59">
        <v>7752866</v>
      </c>
      <c r="I37" s="59">
        <v>-2632805</v>
      </c>
      <c r="J37" s="59">
        <v>-4973348</v>
      </c>
      <c r="K37" s="59">
        <v>8674327</v>
      </c>
      <c r="L37" s="59">
        <v>106850</v>
      </c>
      <c r="M37" s="59">
        <v>3807829</v>
      </c>
      <c r="N37" s="59">
        <v>14871741</v>
      </c>
      <c r="O37" s="59">
        <v>-23775551</v>
      </c>
      <c r="P37" s="59">
        <v>-565380</v>
      </c>
      <c r="Q37" s="59">
        <v>-9469190</v>
      </c>
      <c r="R37" s="59">
        <v>-4012906</v>
      </c>
      <c r="S37" s="59">
        <v>19239026</v>
      </c>
      <c r="T37" s="59">
        <v>8756095</v>
      </c>
      <c r="U37" s="59">
        <v>23982215</v>
      </c>
      <c r="V37" s="59">
        <v>15688049</v>
      </c>
      <c r="W37" s="59">
        <v>0</v>
      </c>
      <c r="X37" s="59">
        <v>15688049</v>
      </c>
      <c r="Y37" s="60">
        <v>0</v>
      </c>
      <c r="Z37" s="61">
        <v>0</v>
      </c>
    </row>
    <row r="38" spans="1:26" ht="12.75">
      <c r="A38" s="57" t="s">
        <v>55</v>
      </c>
      <c r="B38" s="18">
        <v>34911285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-1581464</v>
      </c>
      <c r="O38" s="59">
        <v>-388699</v>
      </c>
      <c r="P38" s="59">
        <v>-220341</v>
      </c>
      <c r="Q38" s="59">
        <v>-2190504</v>
      </c>
      <c r="R38" s="59">
        <v>-222432</v>
      </c>
      <c r="S38" s="59">
        <v>-240223</v>
      </c>
      <c r="T38" s="59">
        <v>0</v>
      </c>
      <c r="U38" s="59">
        <v>-462655</v>
      </c>
      <c r="V38" s="59">
        <v>-2653159</v>
      </c>
      <c r="W38" s="59">
        <v>0</v>
      </c>
      <c r="X38" s="59">
        <v>-2653159</v>
      </c>
      <c r="Y38" s="60">
        <v>0</v>
      </c>
      <c r="Z38" s="61">
        <v>0</v>
      </c>
    </row>
    <row r="39" spans="1:26" ht="12.75">
      <c r="A39" s="57" t="s">
        <v>56</v>
      </c>
      <c r="B39" s="18">
        <v>10450741</v>
      </c>
      <c r="C39" s="18">
        <v>0</v>
      </c>
      <c r="D39" s="58">
        <v>0</v>
      </c>
      <c r="E39" s="59">
        <v>0</v>
      </c>
      <c r="F39" s="59">
        <v>0</v>
      </c>
      <c r="G39" s="59">
        <v>0</v>
      </c>
      <c r="H39" s="59">
        <v>-90485</v>
      </c>
      <c r="I39" s="59">
        <v>-90485</v>
      </c>
      <c r="J39" s="59">
        <v>0</v>
      </c>
      <c r="K39" s="59">
        <v>-46043</v>
      </c>
      <c r="L39" s="59">
        <v>0</v>
      </c>
      <c r="M39" s="59">
        <v>-46043</v>
      </c>
      <c r="N39" s="59">
        <v>0</v>
      </c>
      <c r="O39" s="59">
        <v>-2661557</v>
      </c>
      <c r="P39" s="59">
        <v>5107</v>
      </c>
      <c r="Q39" s="59">
        <v>-2656450</v>
      </c>
      <c r="R39" s="59">
        <v>0</v>
      </c>
      <c r="S39" s="59">
        <v>0</v>
      </c>
      <c r="T39" s="59">
        <v>0</v>
      </c>
      <c r="U39" s="59">
        <v>0</v>
      </c>
      <c r="V39" s="59">
        <v>-2792978</v>
      </c>
      <c r="W39" s="59">
        <v>0</v>
      </c>
      <c r="X39" s="59">
        <v>-2792978</v>
      </c>
      <c r="Y39" s="60">
        <v>0</v>
      </c>
      <c r="Z39" s="61">
        <v>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-194553353</v>
      </c>
      <c r="C42" s="18">
        <v>0</v>
      </c>
      <c r="D42" s="58">
        <v>270616</v>
      </c>
      <c r="E42" s="59">
        <v>-4093460</v>
      </c>
      <c r="F42" s="59">
        <v>-13576167</v>
      </c>
      <c r="G42" s="59">
        <v>-16643691</v>
      </c>
      <c r="H42" s="59">
        <v>-15814304</v>
      </c>
      <c r="I42" s="59">
        <v>-46034162</v>
      </c>
      <c r="J42" s="59">
        <v>-16997852</v>
      </c>
      <c r="K42" s="59">
        <v>-25438935</v>
      </c>
      <c r="L42" s="59">
        <v>-4600663</v>
      </c>
      <c r="M42" s="59">
        <v>-47037450</v>
      </c>
      <c r="N42" s="59">
        <v>-20748588</v>
      </c>
      <c r="O42" s="59">
        <v>-18023282</v>
      </c>
      <c r="P42" s="59">
        <v>-15069081</v>
      </c>
      <c r="Q42" s="59">
        <v>-53840951</v>
      </c>
      <c r="R42" s="59">
        <v>-18078690</v>
      </c>
      <c r="S42" s="59">
        <v>-12184183</v>
      </c>
      <c r="T42" s="59">
        <v>-15805396</v>
      </c>
      <c r="U42" s="59">
        <v>-46068269</v>
      </c>
      <c r="V42" s="59">
        <v>-192980832</v>
      </c>
      <c r="W42" s="59">
        <v>-4093460</v>
      </c>
      <c r="X42" s="59">
        <v>-188887372</v>
      </c>
      <c r="Y42" s="60">
        <v>4614.37</v>
      </c>
      <c r="Z42" s="61">
        <v>-4093460</v>
      </c>
    </row>
    <row r="43" spans="1:26" ht="12.75">
      <c r="A43" s="57" t="s">
        <v>59</v>
      </c>
      <c r="B43" s="18">
        <v>297</v>
      </c>
      <c r="C43" s="18">
        <v>0</v>
      </c>
      <c r="D43" s="58">
        <v>-11353111</v>
      </c>
      <c r="E43" s="59">
        <v>-5652000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-5652000</v>
      </c>
      <c r="X43" s="59">
        <v>5652000</v>
      </c>
      <c r="Y43" s="60">
        <v>-100</v>
      </c>
      <c r="Z43" s="61">
        <v>-5652000</v>
      </c>
    </row>
    <row r="44" spans="1:26" ht="12.75">
      <c r="A44" s="57" t="s">
        <v>60</v>
      </c>
      <c r="B44" s="18">
        <v>6662</v>
      </c>
      <c r="C44" s="18">
        <v>0</v>
      </c>
      <c r="D44" s="58">
        <v>-5582</v>
      </c>
      <c r="E44" s="59">
        <v>-5582</v>
      </c>
      <c r="F44" s="59">
        <v>5070</v>
      </c>
      <c r="G44" s="59">
        <v>1490</v>
      </c>
      <c r="H44" s="59">
        <v>-1330</v>
      </c>
      <c r="I44" s="59">
        <v>5230</v>
      </c>
      <c r="J44" s="59">
        <v>-6010</v>
      </c>
      <c r="K44" s="59">
        <v>703</v>
      </c>
      <c r="L44" s="59">
        <v>77</v>
      </c>
      <c r="M44" s="59">
        <v>-5230</v>
      </c>
      <c r="N44" s="59">
        <v>2020</v>
      </c>
      <c r="O44" s="59">
        <v>-1080</v>
      </c>
      <c r="P44" s="59">
        <v>-3360</v>
      </c>
      <c r="Q44" s="59">
        <v>-2420</v>
      </c>
      <c r="R44" s="59">
        <v>2420</v>
      </c>
      <c r="S44" s="59">
        <v>-800</v>
      </c>
      <c r="T44" s="59">
        <v>1200</v>
      </c>
      <c r="U44" s="59">
        <v>2820</v>
      </c>
      <c r="V44" s="59">
        <v>400</v>
      </c>
      <c r="W44" s="59">
        <v>-5582</v>
      </c>
      <c r="X44" s="59">
        <v>5982</v>
      </c>
      <c r="Y44" s="60">
        <v>-107.17</v>
      </c>
      <c r="Z44" s="61">
        <v>-5582</v>
      </c>
    </row>
    <row r="45" spans="1:26" ht="12.75">
      <c r="A45" s="68" t="s">
        <v>61</v>
      </c>
      <c r="B45" s="21">
        <v>-194546394</v>
      </c>
      <c r="C45" s="21">
        <v>0</v>
      </c>
      <c r="D45" s="103">
        <v>-11088077</v>
      </c>
      <c r="E45" s="104">
        <v>-9751042</v>
      </c>
      <c r="F45" s="104">
        <v>-13571097</v>
      </c>
      <c r="G45" s="104">
        <f>+F45+G42+G43+G44+G83</f>
        <v>-30213298</v>
      </c>
      <c r="H45" s="104">
        <f>+G45+H42+H43+H44+H83</f>
        <v>-46028932</v>
      </c>
      <c r="I45" s="104">
        <f>+H45</f>
        <v>-46028932</v>
      </c>
      <c r="J45" s="104">
        <f>+H45+J42+J43+J44+J83</f>
        <v>-63032794</v>
      </c>
      <c r="K45" s="104">
        <f>+J45+K42+K43+K44+K83</f>
        <v>-88471026</v>
      </c>
      <c r="L45" s="104">
        <f>+K45+L42+L43+L44+L83</f>
        <v>-93071612</v>
      </c>
      <c r="M45" s="104">
        <f>+L45</f>
        <v>-93071612</v>
      </c>
      <c r="N45" s="104">
        <f>+L45+N42+N43+N44+N83</f>
        <v>-113818180</v>
      </c>
      <c r="O45" s="104">
        <f>+N45+O42+O43+O44+O83</f>
        <v>-131842542</v>
      </c>
      <c r="P45" s="104">
        <f>+O45+P42+P43+P44+P83</f>
        <v>-146914983</v>
      </c>
      <c r="Q45" s="104">
        <f>+P45</f>
        <v>-146914983</v>
      </c>
      <c r="R45" s="104">
        <f>+P45+R42+R43+R44+R83</f>
        <v>-164991253</v>
      </c>
      <c r="S45" s="104">
        <f>+R45+S42+S43+S44+S83</f>
        <v>-177176236</v>
      </c>
      <c r="T45" s="104">
        <f>+S45+T42+T43+T44+T83</f>
        <v>-192980432</v>
      </c>
      <c r="U45" s="104">
        <f>+T45</f>
        <v>-192980432</v>
      </c>
      <c r="V45" s="104">
        <f>+U45</f>
        <v>-192980432</v>
      </c>
      <c r="W45" s="104">
        <f>+W83+W42+W43+W44</f>
        <v>-9751042</v>
      </c>
      <c r="X45" s="104">
        <f>+V45-W45</f>
        <v>-183229390</v>
      </c>
      <c r="Y45" s="105">
        <f>+IF(W45&lt;&gt;0,+(X45/W45)*100,0)</f>
        <v>1879.074974756544</v>
      </c>
      <c r="Z45" s="106">
        <v>-9751042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1744397</v>
      </c>
      <c r="C73" s="18">
        <v>0</v>
      </c>
      <c r="D73" s="19">
        <v>10723096</v>
      </c>
      <c r="E73" s="20">
        <v>10723096</v>
      </c>
      <c r="F73" s="20">
        <v>368181</v>
      </c>
      <c r="G73" s="20">
        <v>0</v>
      </c>
      <c r="H73" s="20">
        <v>866010</v>
      </c>
      <c r="I73" s="20">
        <v>1234191</v>
      </c>
      <c r="J73" s="20">
        <v>386702</v>
      </c>
      <c r="K73" s="20">
        <v>2705137</v>
      </c>
      <c r="L73" s="20">
        <v>0</v>
      </c>
      <c r="M73" s="20">
        <v>3091839</v>
      </c>
      <c r="N73" s="20">
        <v>921542</v>
      </c>
      <c r="O73" s="20">
        <v>1444448</v>
      </c>
      <c r="P73" s="20">
        <v>635201</v>
      </c>
      <c r="Q73" s="20">
        <v>3001191</v>
      </c>
      <c r="R73" s="20">
        <v>1185122</v>
      </c>
      <c r="S73" s="20">
        <v>546770</v>
      </c>
      <c r="T73" s="20">
        <v>1897559</v>
      </c>
      <c r="U73" s="20">
        <v>3629451</v>
      </c>
      <c r="V73" s="20">
        <v>10956672</v>
      </c>
      <c r="W73" s="20">
        <v>10723096</v>
      </c>
      <c r="X73" s="20">
        <v>0</v>
      </c>
      <c r="Y73" s="19">
        <v>0</v>
      </c>
      <c r="Z73" s="22">
        <v>10723096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100000</v>
      </c>
      <c r="E75" s="29">
        <v>100000</v>
      </c>
      <c r="F75" s="29">
        <v>1303607</v>
      </c>
      <c r="G75" s="29">
        <v>630186</v>
      </c>
      <c r="H75" s="29">
        <v>1225002</v>
      </c>
      <c r="I75" s="29">
        <v>3158795</v>
      </c>
      <c r="J75" s="29">
        <v>1437645</v>
      </c>
      <c r="K75" s="29">
        <v>-4596441</v>
      </c>
      <c r="L75" s="29">
        <v>0</v>
      </c>
      <c r="M75" s="29">
        <v>-3158796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-1</v>
      </c>
      <c r="W75" s="29">
        <v>100000</v>
      </c>
      <c r="X75" s="29">
        <v>0</v>
      </c>
      <c r="Y75" s="28">
        <v>0</v>
      </c>
      <c r="Z75" s="30">
        <v>100000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9542010643</v>
      </c>
      <c r="C5" s="18">
        <v>0</v>
      </c>
      <c r="D5" s="58">
        <v>9916684794</v>
      </c>
      <c r="E5" s="59">
        <v>9897154096</v>
      </c>
      <c r="F5" s="59">
        <v>763885388</v>
      </c>
      <c r="G5" s="59">
        <v>918249100</v>
      </c>
      <c r="H5" s="59">
        <v>798495057</v>
      </c>
      <c r="I5" s="59">
        <v>2480629545</v>
      </c>
      <c r="J5" s="59">
        <v>856356741</v>
      </c>
      <c r="K5" s="59">
        <v>858004328</v>
      </c>
      <c r="L5" s="59">
        <v>828049934</v>
      </c>
      <c r="M5" s="59">
        <v>2542411003</v>
      </c>
      <c r="N5" s="59">
        <v>888720411</v>
      </c>
      <c r="O5" s="59">
        <v>821834141</v>
      </c>
      <c r="P5" s="59">
        <v>763726298</v>
      </c>
      <c r="Q5" s="59">
        <v>2474280850</v>
      </c>
      <c r="R5" s="59">
        <v>859198506</v>
      </c>
      <c r="S5" s="59">
        <v>890224463</v>
      </c>
      <c r="T5" s="59">
        <v>758120516</v>
      </c>
      <c r="U5" s="59">
        <v>2507543485</v>
      </c>
      <c r="V5" s="59">
        <v>10004864883</v>
      </c>
      <c r="W5" s="59">
        <v>9897154106</v>
      </c>
      <c r="X5" s="59">
        <v>107710777</v>
      </c>
      <c r="Y5" s="60">
        <v>1.09</v>
      </c>
      <c r="Z5" s="61">
        <v>9897154096</v>
      </c>
    </row>
    <row r="6" spans="1:26" ht="12.75">
      <c r="A6" s="57" t="s">
        <v>32</v>
      </c>
      <c r="B6" s="18">
        <v>18929233450</v>
      </c>
      <c r="C6" s="18">
        <v>0</v>
      </c>
      <c r="D6" s="58">
        <v>19690195518</v>
      </c>
      <c r="E6" s="59">
        <v>19705479627</v>
      </c>
      <c r="F6" s="59">
        <v>1726494398</v>
      </c>
      <c r="G6" s="59">
        <v>1848259658</v>
      </c>
      <c r="H6" s="59">
        <v>1661714869</v>
      </c>
      <c r="I6" s="59">
        <v>5236468925</v>
      </c>
      <c r="J6" s="59">
        <v>1710205485</v>
      </c>
      <c r="K6" s="59">
        <v>1710864291</v>
      </c>
      <c r="L6" s="59">
        <v>1543415858</v>
      </c>
      <c r="M6" s="59">
        <v>4964485634</v>
      </c>
      <c r="N6" s="59">
        <v>1765390325</v>
      </c>
      <c r="O6" s="59">
        <v>1589096205</v>
      </c>
      <c r="P6" s="59">
        <v>1815738395</v>
      </c>
      <c r="Q6" s="59">
        <v>5170224925</v>
      </c>
      <c r="R6" s="59">
        <v>1606392540</v>
      </c>
      <c r="S6" s="59">
        <v>1633795036</v>
      </c>
      <c r="T6" s="59">
        <v>1483068313</v>
      </c>
      <c r="U6" s="59">
        <v>4723255889</v>
      </c>
      <c r="V6" s="59">
        <v>20094435373</v>
      </c>
      <c r="W6" s="59">
        <v>19705479638</v>
      </c>
      <c r="X6" s="59">
        <v>388955735</v>
      </c>
      <c r="Y6" s="60">
        <v>1.97</v>
      </c>
      <c r="Z6" s="61">
        <v>19705479627</v>
      </c>
    </row>
    <row r="7" spans="1:26" ht="12.75">
      <c r="A7" s="57" t="s">
        <v>33</v>
      </c>
      <c r="B7" s="18">
        <v>1136550270</v>
      </c>
      <c r="C7" s="18">
        <v>0</v>
      </c>
      <c r="D7" s="58">
        <v>919395420</v>
      </c>
      <c r="E7" s="59">
        <v>926333779</v>
      </c>
      <c r="F7" s="59">
        <v>109677906</v>
      </c>
      <c r="G7" s="59">
        <v>105548913</v>
      </c>
      <c r="H7" s="59">
        <v>101926746</v>
      </c>
      <c r="I7" s="59">
        <v>317153565</v>
      </c>
      <c r="J7" s="59">
        <v>105782745</v>
      </c>
      <c r="K7" s="59">
        <v>80990762</v>
      </c>
      <c r="L7" s="59">
        <v>93996813</v>
      </c>
      <c r="M7" s="59">
        <v>280770320</v>
      </c>
      <c r="N7" s="59">
        <v>161004599</v>
      </c>
      <c r="O7" s="59">
        <v>106438485</v>
      </c>
      <c r="P7" s="59">
        <v>94948473</v>
      </c>
      <c r="Q7" s="59">
        <v>362391557</v>
      </c>
      <c r="R7" s="59">
        <v>139120819</v>
      </c>
      <c r="S7" s="59">
        <v>103025712</v>
      </c>
      <c r="T7" s="59">
        <v>99221382</v>
      </c>
      <c r="U7" s="59">
        <v>341367913</v>
      </c>
      <c r="V7" s="59">
        <v>1301683355</v>
      </c>
      <c r="W7" s="59">
        <v>926333780</v>
      </c>
      <c r="X7" s="59">
        <v>375349575</v>
      </c>
      <c r="Y7" s="60">
        <v>40.52</v>
      </c>
      <c r="Z7" s="61">
        <v>926333779</v>
      </c>
    </row>
    <row r="8" spans="1:26" ht="12.75">
      <c r="A8" s="57" t="s">
        <v>34</v>
      </c>
      <c r="B8" s="18">
        <v>4487357114</v>
      </c>
      <c r="C8" s="18">
        <v>0</v>
      </c>
      <c r="D8" s="58">
        <v>4806082214</v>
      </c>
      <c r="E8" s="59">
        <v>5290814466</v>
      </c>
      <c r="F8" s="59">
        <v>1239556349</v>
      </c>
      <c r="G8" s="59">
        <v>95261561</v>
      </c>
      <c r="H8" s="59">
        <v>148332217</v>
      </c>
      <c r="I8" s="59">
        <v>1483150127</v>
      </c>
      <c r="J8" s="59">
        <v>168091362</v>
      </c>
      <c r="K8" s="59">
        <v>159318316</v>
      </c>
      <c r="L8" s="59">
        <v>1089697207</v>
      </c>
      <c r="M8" s="59">
        <v>1417106885</v>
      </c>
      <c r="N8" s="59">
        <v>116935124</v>
      </c>
      <c r="O8" s="59">
        <v>226083963</v>
      </c>
      <c r="P8" s="59">
        <v>908135490</v>
      </c>
      <c r="Q8" s="59">
        <v>1251154577</v>
      </c>
      <c r="R8" s="59">
        <v>149552020</v>
      </c>
      <c r="S8" s="59">
        <v>153977221</v>
      </c>
      <c r="T8" s="59">
        <v>23686127</v>
      </c>
      <c r="U8" s="59">
        <v>327215368</v>
      </c>
      <c r="V8" s="59">
        <v>4478626957</v>
      </c>
      <c r="W8" s="59">
        <v>5290814466</v>
      </c>
      <c r="X8" s="59">
        <v>-812187509</v>
      </c>
      <c r="Y8" s="60">
        <v>-15.35</v>
      </c>
      <c r="Z8" s="61">
        <v>5290814466</v>
      </c>
    </row>
    <row r="9" spans="1:26" ht="12.75">
      <c r="A9" s="57" t="s">
        <v>35</v>
      </c>
      <c r="B9" s="18">
        <v>6180396078</v>
      </c>
      <c r="C9" s="18">
        <v>0</v>
      </c>
      <c r="D9" s="58">
        <v>5762184448</v>
      </c>
      <c r="E9" s="59">
        <v>5528706113</v>
      </c>
      <c r="F9" s="59">
        <v>217429530</v>
      </c>
      <c r="G9" s="59">
        <v>1165913659</v>
      </c>
      <c r="H9" s="59">
        <v>371873545</v>
      </c>
      <c r="I9" s="59">
        <v>1755216734</v>
      </c>
      <c r="J9" s="59">
        <v>344917618</v>
      </c>
      <c r="K9" s="59">
        <v>296629345</v>
      </c>
      <c r="L9" s="59">
        <v>1145609307</v>
      </c>
      <c r="M9" s="59">
        <v>1787156270</v>
      </c>
      <c r="N9" s="59">
        <v>334952819</v>
      </c>
      <c r="O9" s="59">
        <v>306694556</v>
      </c>
      <c r="P9" s="59">
        <v>1147740015</v>
      </c>
      <c r="Q9" s="59">
        <v>1789387390</v>
      </c>
      <c r="R9" s="59">
        <v>116964325</v>
      </c>
      <c r="S9" s="59">
        <v>300387514</v>
      </c>
      <c r="T9" s="59">
        <v>284540359</v>
      </c>
      <c r="U9" s="59">
        <v>701892198</v>
      </c>
      <c r="V9" s="59">
        <v>6033652592</v>
      </c>
      <c r="W9" s="59">
        <v>5528706056</v>
      </c>
      <c r="X9" s="59">
        <v>504946536</v>
      </c>
      <c r="Y9" s="60">
        <v>9.13</v>
      </c>
      <c r="Z9" s="61">
        <v>5528706113</v>
      </c>
    </row>
    <row r="10" spans="1:26" ht="20.25">
      <c r="A10" s="62" t="s">
        <v>112</v>
      </c>
      <c r="B10" s="63">
        <f>SUM(B5:B9)</f>
        <v>40275547555</v>
      </c>
      <c r="C10" s="63">
        <f>SUM(C5:C9)</f>
        <v>0</v>
      </c>
      <c r="D10" s="64">
        <f aca="true" t="shared" si="0" ref="D10:Z10">SUM(D5:D9)</f>
        <v>41094542394</v>
      </c>
      <c r="E10" s="65">
        <f t="shared" si="0"/>
        <v>41348488081</v>
      </c>
      <c r="F10" s="65">
        <f t="shared" si="0"/>
        <v>4057043571</v>
      </c>
      <c r="G10" s="65">
        <f t="shared" si="0"/>
        <v>4133232891</v>
      </c>
      <c r="H10" s="65">
        <f t="shared" si="0"/>
        <v>3082342434</v>
      </c>
      <c r="I10" s="65">
        <f t="shared" si="0"/>
        <v>11272618896</v>
      </c>
      <c r="J10" s="65">
        <f t="shared" si="0"/>
        <v>3185353951</v>
      </c>
      <c r="K10" s="65">
        <f t="shared" si="0"/>
        <v>3105807042</v>
      </c>
      <c r="L10" s="65">
        <f t="shared" si="0"/>
        <v>4700769119</v>
      </c>
      <c r="M10" s="65">
        <f t="shared" si="0"/>
        <v>10991930112</v>
      </c>
      <c r="N10" s="65">
        <f t="shared" si="0"/>
        <v>3267003278</v>
      </c>
      <c r="O10" s="65">
        <f t="shared" si="0"/>
        <v>3050147350</v>
      </c>
      <c r="P10" s="65">
        <f t="shared" si="0"/>
        <v>4730288671</v>
      </c>
      <c r="Q10" s="65">
        <f t="shared" si="0"/>
        <v>11047439299</v>
      </c>
      <c r="R10" s="65">
        <f t="shared" si="0"/>
        <v>2871228210</v>
      </c>
      <c r="S10" s="65">
        <f t="shared" si="0"/>
        <v>3081409946</v>
      </c>
      <c r="T10" s="65">
        <f t="shared" si="0"/>
        <v>2648636697</v>
      </c>
      <c r="U10" s="65">
        <f t="shared" si="0"/>
        <v>8601274853</v>
      </c>
      <c r="V10" s="65">
        <f t="shared" si="0"/>
        <v>41913263160</v>
      </c>
      <c r="W10" s="65">
        <f t="shared" si="0"/>
        <v>41348488046</v>
      </c>
      <c r="X10" s="65">
        <f t="shared" si="0"/>
        <v>564775114</v>
      </c>
      <c r="Y10" s="66">
        <f>+IF(W10&lt;&gt;0,(X10/W10)*100,0)</f>
        <v>1.3658906061370137</v>
      </c>
      <c r="Z10" s="67">
        <f t="shared" si="0"/>
        <v>41348488081</v>
      </c>
    </row>
    <row r="11" spans="1:26" ht="12.75">
      <c r="A11" s="57" t="s">
        <v>36</v>
      </c>
      <c r="B11" s="18">
        <v>12413817648</v>
      </c>
      <c r="C11" s="18">
        <v>0</v>
      </c>
      <c r="D11" s="58">
        <v>13908777362</v>
      </c>
      <c r="E11" s="59">
        <v>14035202406</v>
      </c>
      <c r="F11" s="59">
        <v>916336256</v>
      </c>
      <c r="G11" s="59">
        <v>972507812</v>
      </c>
      <c r="H11" s="59">
        <v>1004107691</v>
      </c>
      <c r="I11" s="59">
        <v>2892951759</v>
      </c>
      <c r="J11" s="59">
        <v>1007727392</v>
      </c>
      <c r="K11" s="59">
        <v>1568059810</v>
      </c>
      <c r="L11" s="59">
        <v>1026367005</v>
      </c>
      <c r="M11" s="59">
        <v>3602154207</v>
      </c>
      <c r="N11" s="59">
        <v>1051498976</v>
      </c>
      <c r="O11" s="59">
        <v>1073183699</v>
      </c>
      <c r="P11" s="59">
        <v>1065092268</v>
      </c>
      <c r="Q11" s="59">
        <v>3189774943</v>
      </c>
      <c r="R11" s="59">
        <v>1080606093</v>
      </c>
      <c r="S11" s="59">
        <v>1075625765</v>
      </c>
      <c r="T11" s="59">
        <v>1062123950</v>
      </c>
      <c r="U11" s="59">
        <v>3218355808</v>
      </c>
      <c r="V11" s="59">
        <v>12903236717</v>
      </c>
      <c r="W11" s="59">
        <v>14035202111</v>
      </c>
      <c r="X11" s="59">
        <v>-1131965394</v>
      </c>
      <c r="Y11" s="60">
        <v>-8.07</v>
      </c>
      <c r="Z11" s="61">
        <v>14035202406</v>
      </c>
    </row>
    <row r="12" spans="1:26" ht="12.75">
      <c r="A12" s="57" t="s">
        <v>37</v>
      </c>
      <c r="B12" s="18">
        <v>161296697</v>
      </c>
      <c r="C12" s="18">
        <v>0</v>
      </c>
      <c r="D12" s="58">
        <v>179818080</v>
      </c>
      <c r="E12" s="59">
        <v>179818080</v>
      </c>
      <c r="F12" s="59">
        <v>13368024</v>
      </c>
      <c r="G12" s="59">
        <v>13547931</v>
      </c>
      <c r="H12" s="59">
        <v>13480281</v>
      </c>
      <c r="I12" s="59">
        <v>40396236</v>
      </c>
      <c r="J12" s="59">
        <v>13607097</v>
      </c>
      <c r="K12" s="59">
        <v>13594908</v>
      </c>
      <c r="L12" s="59">
        <v>13670171</v>
      </c>
      <c r="M12" s="59">
        <v>40872176</v>
      </c>
      <c r="N12" s="59">
        <v>13163778</v>
      </c>
      <c r="O12" s="59">
        <v>13532083</v>
      </c>
      <c r="P12" s="59">
        <v>13574572</v>
      </c>
      <c r="Q12" s="59">
        <v>40270433</v>
      </c>
      <c r="R12" s="59">
        <v>13406956</v>
      </c>
      <c r="S12" s="59">
        <v>13536399</v>
      </c>
      <c r="T12" s="59">
        <v>19061623</v>
      </c>
      <c r="U12" s="59">
        <v>46004978</v>
      </c>
      <c r="V12" s="59">
        <v>167543823</v>
      </c>
      <c r="W12" s="59">
        <v>179818109</v>
      </c>
      <c r="X12" s="59">
        <v>-12274286</v>
      </c>
      <c r="Y12" s="60">
        <v>-6.83</v>
      </c>
      <c r="Z12" s="61">
        <v>179818080</v>
      </c>
    </row>
    <row r="13" spans="1:26" ht="12.75">
      <c r="A13" s="57" t="s">
        <v>113</v>
      </c>
      <c r="B13" s="18">
        <v>2886134631</v>
      </c>
      <c r="C13" s="18">
        <v>0</v>
      </c>
      <c r="D13" s="58">
        <v>3065249821</v>
      </c>
      <c r="E13" s="59">
        <v>3229704892</v>
      </c>
      <c r="F13" s="59">
        <v>247375659</v>
      </c>
      <c r="G13" s="59">
        <v>246103922</v>
      </c>
      <c r="H13" s="59">
        <v>246634308</v>
      </c>
      <c r="I13" s="59">
        <v>740113889</v>
      </c>
      <c r="J13" s="59">
        <v>249436439</v>
      </c>
      <c r="K13" s="59">
        <v>247457501</v>
      </c>
      <c r="L13" s="59">
        <v>248107143</v>
      </c>
      <c r="M13" s="59">
        <v>745001083</v>
      </c>
      <c r="N13" s="59">
        <v>248658707</v>
      </c>
      <c r="O13" s="59">
        <v>250507640</v>
      </c>
      <c r="P13" s="59">
        <v>249762360</v>
      </c>
      <c r="Q13" s="59">
        <v>748928707</v>
      </c>
      <c r="R13" s="59">
        <v>257127445</v>
      </c>
      <c r="S13" s="59">
        <v>258245463</v>
      </c>
      <c r="T13" s="59">
        <v>255470953</v>
      </c>
      <c r="U13" s="59">
        <v>770843861</v>
      </c>
      <c r="V13" s="59">
        <v>3004887540</v>
      </c>
      <c r="W13" s="59">
        <v>3229705489</v>
      </c>
      <c r="X13" s="59">
        <v>-224817949</v>
      </c>
      <c r="Y13" s="60">
        <v>-6.96</v>
      </c>
      <c r="Z13" s="61">
        <v>3229704892</v>
      </c>
    </row>
    <row r="14" spans="1:26" ht="12.75">
      <c r="A14" s="57" t="s">
        <v>38</v>
      </c>
      <c r="B14" s="18">
        <v>788634577</v>
      </c>
      <c r="C14" s="18">
        <v>0</v>
      </c>
      <c r="D14" s="58">
        <v>790755887</v>
      </c>
      <c r="E14" s="59">
        <v>800815730</v>
      </c>
      <c r="F14" s="59">
        <v>63409957</v>
      </c>
      <c r="G14" s="59">
        <v>63669067</v>
      </c>
      <c r="H14" s="59">
        <v>63423805</v>
      </c>
      <c r="I14" s="59">
        <v>190502829</v>
      </c>
      <c r="J14" s="59">
        <v>63424732</v>
      </c>
      <c r="K14" s="59">
        <v>66138241</v>
      </c>
      <c r="L14" s="59">
        <v>63425625</v>
      </c>
      <c r="M14" s="59">
        <v>192988598</v>
      </c>
      <c r="N14" s="59">
        <v>63428822</v>
      </c>
      <c r="O14" s="59">
        <v>63452014</v>
      </c>
      <c r="P14" s="59">
        <v>63420630</v>
      </c>
      <c r="Q14" s="59">
        <v>190301466</v>
      </c>
      <c r="R14" s="59">
        <v>63420259</v>
      </c>
      <c r="S14" s="59">
        <v>63421678</v>
      </c>
      <c r="T14" s="59">
        <v>65170737</v>
      </c>
      <c r="U14" s="59">
        <v>192012674</v>
      </c>
      <c r="V14" s="59">
        <v>765805567</v>
      </c>
      <c r="W14" s="59">
        <v>800815724</v>
      </c>
      <c r="X14" s="59">
        <v>-35010157</v>
      </c>
      <c r="Y14" s="60">
        <v>-4.37</v>
      </c>
      <c r="Z14" s="61">
        <v>800815730</v>
      </c>
    </row>
    <row r="15" spans="1:26" ht="12.75">
      <c r="A15" s="57" t="s">
        <v>39</v>
      </c>
      <c r="B15" s="18">
        <v>9992303813</v>
      </c>
      <c r="C15" s="18">
        <v>0</v>
      </c>
      <c r="D15" s="58">
        <v>11746243296</v>
      </c>
      <c r="E15" s="59">
        <v>11232492006</v>
      </c>
      <c r="F15" s="59">
        <v>109239107</v>
      </c>
      <c r="G15" s="59">
        <v>1384070706</v>
      </c>
      <c r="H15" s="59">
        <v>1313819711</v>
      </c>
      <c r="I15" s="59">
        <v>2807129524</v>
      </c>
      <c r="J15" s="59">
        <v>865924689</v>
      </c>
      <c r="K15" s="59">
        <v>863754820</v>
      </c>
      <c r="L15" s="59">
        <v>860276202</v>
      </c>
      <c r="M15" s="59">
        <v>2589955711</v>
      </c>
      <c r="N15" s="59">
        <v>764595694</v>
      </c>
      <c r="O15" s="59">
        <v>845428829</v>
      </c>
      <c r="P15" s="59">
        <v>810821126</v>
      </c>
      <c r="Q15" s="59">
        <v>2420845649</v>
      </c>
      <c r="R15" s="59">
        <v>761987877</v>
      </c>
      <c r="S15" s="59">
        <v>664091057</v>
      </c>
      <c r="T15" s="59">
        <v>1905164836</v>
      </c>
      <c r="U15" s="59">
        <v>3331243770</v>
      </c>
      <c r="V15" s="59">
        <v>11149174654</v>
      </c>
      <c r="W15" s="59">
        <v>11232491417</v>
      </c>
      <c r="X15" s="59">
        <v>-83316763</v>
      </c>
      <c r="Y15" s="60">
        <v>-0.74</v>
      </c>
      <c r="Z15" s="61">
        <v>11232492006</v>
      </c>
    </row>
    <row r="16" spans="1:26" ht="12.75">
      <c r="A16" s="57" t="s">
        <v>34</v>
      </c>
      <c r="B16" s="18">
        <v>336816381</v>
      </c>
      <c r="C16" s="18">
        <v>0</v>
      </c>
      <c r="D16" s="58">
        <v>374859553</v>
      </c>
      <c r="E16" s="59">
        <v>520810987</v>
      </c>
      <c r="F16" s="59">
        <v>3283593</v>
      </c>
      <c r="G16" s="59">
        <v>25255757</v>
      </c>
      <c r="H16" s="59">
        <v>68052202</v>
      </c>
      <c r="I16" s="59">
        <v>96591552</v>
      </c>
      <c r="J16" s="59">
        <v>45845280</v>
      </c>
      <c r="K16" s="59">
        <v>20695605</v>
      </c>
      <c r="L16" s="59">
        <v>21251340</v>
      </c>
      <c r="M16" s="59">
        <v>87792225</v>
      </c>
      <c r="N16" s="59">
        <v>20393958</v>
      </c>
      <c r="O16" s="59">
        <v>18540665</v>
      </c>
      <c r="P16" s="59">
        <v>31731232</v>
      </c>
      <c r="Q16" s="59">
        <v>70665855</v>
      </c>
      <c r="R16" s="59">
        <v>18402290</v>
      </c>
      <c r="S16" s="59">
        <v>4948806</v>
      </c>
      <c r="T16" s="59">
        <v>98369607</v>
      </c>
      <c r="U16" s="59">
        <v>121720703</v>
      </c>
      <c r="V16" s="59">
        <v>376770335</v>
      </c>
      <c r="W16" s="59">
        <v>520811004</v>
      </c>
      <c r="X16" s="59">
        <v>-144040669</v>
      </c>
      <c r="Y16" s="60">
        <v>-27.66</v>
      </c>
      <c r="Z16" s="61">
        <v>520810987</v>
      </c>
    </row>
    <row r="17" spans="1:26" ht="12.75">
      <c r="A17" s="57" t="s">
        <v>40</v>
      </c>
      <c r="B17" s="18">
        <v>9585333929</v>
      </c>
      <c r="C17" s="18">
        <v>0</v>
      </c>
      <c r="D17" s="58">
        <v>12033539561</v>
      </c>
      <c r="E17" s="59">
        <v>11848323365</v>
      </c>
      <c r="F17" s="59">
        <v>423116899</v>
      </c>
      <c r="G17" s="59">
        <v>763245700</v>
      </c>
      <c r="H17" s="59">
        <v>880655440</v>
      </c>
      <c r="I17" s="59">
        <v>2067018039</v>
      </c>
      <c r="J17" s="59">
        <v>918234336</v>
      </c>
      <c r="K17" s="59">
        <v>937712059</v>
      </c>
      <c r="L17" s="59">
        <v>954161083</v>
      </c>
      <c r="M17" s="59">
        <v>2810107478</v>
      </c>
      <c r="N17" s="59">
        <v>707809073</v>
      </c>
      <c r="O17" s="59">
        <v>941409596</v>
      </c>
      <c r="P17" s="59">
        <v>1040375602</v>
      </c>
      <c r="Q17" s="59">
        <v>2689594271</v>
      </c>
      <c r="R17" s="59">
        <v>752280748</v>
      </c>
      <c r="S17" s="59">
        <v>1057327450</v>
      </c>
      <c r="T17" s="59">
        <v>1529857534</v>
      </c>
      <c r="U17" s="59">
        <v>3339465732</v>
      </c>
      <c r="V17" s="59">
        <v>10906185520</v>
      </c>
      <c r="W17" s="59">
        <v>11848324447</v>
      </c>
      <c r="X17" s="59">
        <v>-942138927</v>
      </c>
      <c r="Y17" s="60">
        <v>-7.95</v>
      </c>
      <c r="Z17" s="61">
        <v>11848323365</v>
      </c>
    </row>
    <row r="18" spans="1:26" ht="12.75">
      <c r="A18" s="68" t="s">
        <v>41</v>
      </c>
      <c r="B18" s="69">
        <f>SUM(B11:B17)</f>
        <v>36164337676</v>
      </c>
      <c r="C18" s="69">
        <f>SUM(C11:C17)</f>
        <v>0</v>
      </c>
      <c r="D18" s="70">
        <f aca="true" t="shared" si="1" ref="D18:Z18">SUM(D11:D17)</f>
        <v>42099243560</v>
      </c>
      <c r="E18" s="71">
        <f t="shared" si="1"/>
        <v>41847167466</v>
      </c>
      <c r="F18" s="71">
        <f t="shared" si="1"/>
        <v>1776129495</v>
      </c>
      <c r="G18" s="71">
        <f t="shared" si="1"/>
        <v>3468400895</v>
      </c>
      <c r="H18" s="71">
        <f t="shared" si="1"/>
        <v>3590173438</v>
      </c>
      <c r="I18" s="71">
        <f t="shared" si="1"/>
        <v>8834703828</v>
      </c>
      <c r="J18" s="71">
        <f t="shared" si="1"/>
        <v>3164199965</v>
      </c>
      <c r="K18" s="71">
        <f t="shared" si="1"/>
        <v>3717412944</v>
      </c>
      <c r="L18" s="71">
        <f t="shared" si="1"/>
        <v>3187258569</v>
      </c>
      <c r="M18" s="71">
        <f t="shared" si="1"/>
        <v>10068871478</v>
      </c>
      <c r="N18" s="71">
        <f t="shared" si="1"/>
        <v>2869549008</v>
      </c>
      <c r="O18" s="71">
        <f t="shared" si="1"/>
        <v>3206054526</v>
      </c>
      <c r="P18" s="71">
        <f t="shared" si="1"/>
        <v>3274777790</v>
      </c>
      <c r="Q18" s="71">
        <f t="shared" si="1"/>
        <v>9350381324</v>
      </c>
      <c r="R18" s="71">
        <f t="shared" si="1"/>
        <v>2947231668</v>
      </c>
      <c r="S18" s="71">
        <f t="shared" si="1"/>
        <v>3137196618</v>
      </c>
      <c r="T18" s="71">
        <f t="shared" si="1"/>
        <v>4935219240</v>
      </c>
      <c r="U18" s="71">
        <f t="shared" si="1"/>
        <v>11019647526</v>
      </c>
      <c r="V18" s="71">
        <f t="shared" si="1"/>
        <v>39273604156</v>
      </c>
      <c r="W18" s="71">
        <f t="shared" si="1"/>
        <v>41847168301</v>
      </c>
      <c r="X18" s="71">
        <f t="shared" si="1"/>
        <v>-2573564145</v>
      </c>
      <c r="Y18" s="66">
        <f>+IF(W18&lt;&gt;0,(X18/W18)*100,0)</f>
        <v>-6.149912286749641</v>
      </c>
      <c r="Z18" s="72">
        <f t="shared" si="1"/>
        <v>41847167466</v>
      </c>
    </row>
    <row r="19" spans="1:26" ht="12.75">
      <c r="A19" s="68" t="s">
        <v>42</v>
      </c>
      <c r="B19" s="73">
        <f>+B10-B18</f>
        <v>4111209879</v>
      </c>
      <c r="C19" s="73">
        <f>+C10-C18</f>
        <v>0</v>
      </c>
      <c r="D19" s="74">
        <f aca="true" t="shared" si="2" ref="D19:Z19">+D10-D18</f>
        <v>-1004701166</v>
      </c>
      <c r="E19" s="75">
        <f t="shared" si="2"/>
        <v>-498679385</v>
      </c>
      <c r="F19" s="75">
        <f t="shared" si="2"/>
        <v>2280914076</v>
      </c>
      <c r="G19" s="75">
        <f t="shared" si="2"/>
        <v>664831996</v>
      </c>
      <c r="H19" s="75">
        <f t="shared" si="2"/>
        <v>-507831004</v>
      </c>
      <c r="I19" s="75">
        <f t="shared" si="2"/>
        <v>2437915068</v>
      </c>
      <c r="J19" s="75">
        <f t="shared" si="2"/>
        <v>21153986</v>
      </c>
      <c r="K19" s="75">
        <f t="shared" si="2"/>
        <v>-611605902</v>
      </c>
      <c r="L19" s="75">
        <f t="shared" si="2"/>
        <v>1513510550</v>
      </c>
      <c r="M19" s="75">
        <f t="shared" si="2"/>
        <v>923058634</v>
      </c>
      <c r="N19" s="75">
        <f t="shared" si="2"/>
        <v>397454270</v>
      </c>
      <c r="O19" s="75">
        <f t="shared" si="2"/>
        <v>-155907176</v>
      </c>
      <c r="P19" s="75">
        <f t="shared" si="2"/>
        <v>1455510881</v>
      </c>
      <c r="Q19" s="75">
        <f t="shared" si="2"/>
        <v>1697057975</v>
      </c>
      <c r="R19" s="75">
        <f t="shared" si="2"/>
        <v>-76003458</v>
      </c>
      <c r="S19" s="75">
        <f t="shared" si="2"/>
        <v>-55786672</v>
      </c>
      <c r="T19" s="75">
        <f t="shared" si="2"/>
        <v>-2286582543</v>
      </c>
      <c r="U19" s="75">
        <f t="shared" si="2"/>
        <v>-2418372673</v>
      </c>
      <c r="V19" s="75">
        <f t="shared" si="2"/>
        <v>2639659004</v>
      </c>
      <c r="W19" s="75">
        <f>IF(E10=E18,0,W10-W18)</f>
        <v>-498680255</v>
      </c>
      <c r="X19" s="75">
        <f t="shared" si="2"/>
        <v>3138339259</v>
      </c>
      <c r="Y19" s="76">
        <f>+IF(W19&lt;&gt;0,(X19/W19)*100,0)</f>
        <v>-629.328959294769</v>
      </c>
      <c r="Z19" s="77">
        <f t="shared" si="2"/>
        <v>-498679385</v>
      </c>
    </row>
    <row r="20" spans="1:26" ht="20.25">
      <c r="A20" s="78" t="s">
        <v>43</v>
      </c>
      <c r="B20" s="79">
        <v>2078059827</v>
      </c>
      <c r="C20" s="79">
        <v>0</v>
      </c>
      <c r="D20" s="80">
        <v>2211385423</v>
      </c>
      <c r="E20" s="81">
        <v>2356435677</v>
      </c>
      <c r="F20" s="81">
        <v>-4587885</v>
      </c>
      <c r="G20" s="81">
        <v>63356651</v>
      </c>
      <c r="H20" s="81">
        <v>64564176</v>
      </c>
      <c r="I20" s="81">
        <v>123332942</v>
      </c>
      <c r="J20" s="81">
        <v>149820030</v>
      </c>
      <c r="K20" s="81">
        <v>107471730</v>
      </c>
      <c r="L20" s="81">
        <v>220046746</v>
      </c>
      <c r="M20" s="81">
        <v>477338506</v>
      </c>
      <c r="N20" s="81">
        <v>264122489</v>
      </c>
      <c r="O20" s="81">
        <v>164194251</v>
      </c>
      <c r="P20" s="81">
        <v>214737403</v>
      </c>
      <c r="Q20" s="81">
        <v>643054143</v>
      </c>
      <c r="R20" s="81">
        <v>132177050</v>
      </c>
      <c r="S20" s="81">
        <v>62198848</v>
      </c>
      <c r="T20" s="81">
        <v>0</v>
      </c>
      <c r="U20" s="81">
        <v>194375898</v>
      </c>
      <c r="V20" s="81">
        <v>1438101489</v>
      </c>
      <c r="W20" s="81">
        <v>2356435677</v>
      </c>
      <c r="X20" s="81">
        <v>-918334188</v>
      </c>
      <c r="Y20" s="82">
        <v>-38.97</v>
      </c>
      <c r="Z20" s="83">
        <v>2356435677</v>
      </c>
    </row>
    <row r="21" spans="1:26" ht="41.25">
      <c r="A21" s="84" t="s">
        <v>114</v>
      </c>
      <c r="B21" s="85">
        <v>225755489</v>
      </c>
      <c r="C21" s="85">
        <v>0</v>
      </c>
      <c r="D21" s="86">
        <v>167615765</v>
      </c>
      <c r="E21" s="87">
        <v>157498336</v>
      </c>
      <c r="F21" s="87">
        <v>3653466</v>
      </c>
      <c r="G21" s="87">
        <v>20697847</v>
      </c>
      <c r="H21" s="87">
        <v>20452659</v>
      </c>
      <c r="I21" s="87">
        <v>44803972</v>
      </c>
      <c r="J21" s="87">
        <v>29238470</v>
      </c>
      <c r="K21" s="87">
        <v>25205759</v>
      </c>
      <c r="L21" s="87">
        <v>5956088</v>
      </c>
      <c r="M21" s="87">
        <v>60400317</v>
      </c>
      <c r="N21" s="87">
        <v>10063649</v>
      </c>
      <c r="O21" s="87">
        <v>11437540</v>
      </c>
      <c r="P21" s="87">
        <v>14281564</v>
      </c>
      <c r="Q21" s="87">
        <v>35782753</v>
      </c>
      <c r="R21" s="87">
        <v>27081277</v>
      </c>
      <c r="S21" s="87">
        <v>3344129</v>
      </c>
      <c r="T21" s="87">
        <v>16444081</v>
      </c>
      <c r="U21" s="87">
        <v>46869487</v>
      </c>
      <c r="V21" s="87">
        <v>187856529</v>
      </c>
      <c r="W21" s="87">
        <v>157498335</v>
      </c>
      <c r="X21" s="87">
        <v>30358194</v>
      </c>
      <c r="Y21" s="88">
        <v>19.28</v>
      </c>
      <c r="Z21" s="89">
        <v>157498336</v>
      </c>
    </row>
    <row r="22" spans="1:26" ht="12.75">
      <c r="A22" s="90" t="s">
        <v>115</v>
      </c>
      <c r="B22" s="91">
        <f>SUM(B19:B21)</f>
        <v>6415025195</v>
      </c>
      <c r="C22" s="91">
        <f>SUM(C19:C21)</f>
        <v>0</v>
      </c>
      <c r="D22" s="92">
        <f aca="true" t="shared" si="3" ref="D22:Z22">SUM(D19:D21)</f>
        <v>1374300022</v>
      </c>
      <c r="E22" s="93">
        <f t="shared" si="3"/>
        <v>2015254628</v>
      </c>
      <c r="F22" s="93">
        <f t="shared" si="3"/>
        <v>2279979657</v>
      </c>
      <c r="G22" s="93">
        <f t="shared" si="3"/>
        <v>748886494</v>
      </c>
      <c r="H22" s="93">
        <f t="shared" si="3"/>
        <v>-422814169</v>
      </c>
      <c r="I22" s="93">
        <f t="shared" si="3"/>
        <v>2606051982</v>
      </c>
      <c r="J22" s="93">
        <f t="shared" si="3"/>
        <v>200212486</v>
      </c>
      <c r="K22" s="93">
        <f t="shared" si="3"/>
        <v>-478928413</v>
      </c>
      <c r="L22" s="93">
        <f t="shared" si="3"/>
        <v>1739513384</v>
      </c>
      <c r="M22" s="93">
        <f t="shared" si="3"/>
        <v>1460797457</v>
      </c>
      <c r="N22" s="93">
        <f t="shared" si="3"/>
        <v>671640408</v>
      </c>
      <c r="O22" s="93">
        <f t="shared" si="3"/>
        <v>19724615</v>
      </c>
      <c r="P22" s="93">
        <f t="shared" si="3"/>
        <v>1684529848</v>
      </c>
      <c r="Q22" s="93">
        <f t="shared" si="3"/>
        <v>2375894871</v>
      </c>
      <c r="R22" s="93">
        <f t="shared" si="3"/>
        <v>83254869</v>
      </c>
      <c r="S22" s="93">
        <f t="shared" si="3"/>
        <v>9756305</v>
      </c>
      <c r="T22" s="93">
        <f t="shared" si="3"/>
        <v>-2270138462</v>
      </c>
      <c r="U22" s="93">
        <f t="shared" si="3"/>
        <v>-2177127288</v>
      </c>
      <c r="V22" s="93">
        <f t="shared" si="3"/>
        <v>4265617022</v>
      </c>
      <c r="W22" s="93">
        <f t="shared" si="3"/>
        <v>2015253757</v>
      </c>
      <c r="X22" s="93">
        <f t="shared" si="3"/>
        <v>2250363265</v>
      </c>
      <c r="Y22" s="94">
        <f>+IF(W22&lt;&gt;0,(X22/W22)*100,0)</f>
        <v>111.66649644906232</v>
      </c>
      <c r="Z22" s="95">
        <f t="shared" si="3"/>
        <v>2015254628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6415025195</v>
      </c>
      <c r="C24" s="73">
        <f>SUM(C22:C23)</f>
        <v>0</v>
      </c>
      <c r="D24" s="74">
        <f aca="true" t="shared" si="4" ref="D24:Z24">SUM(D22:D23)</f>
        <v>1374300022</v>
      </c>
      <c r="E24" s="75">
        <f t="shared" si="4"/>
        <v>2015254628</v>
      </c>
      <c r="F24" s="75">
        <f t="shared" si="4"/>
        <v>2279979657</v>
      </c>
      <c r="G24" s="75">
        <f t="shared" si="4"/>
        <v>748886494</v>
      </c>
      <c r="H24" s="75">
        <f t="shared" si="4"/>
        <v>-422814169</v>
      </c>
      <c r="I24" s="75">
        <f t="shared" si="4"/>
        <v>2606051982</v>
      </c>
      <c r="J24" s="75">
        <f t="shared" si="4"/>
        <v>200212486</v>
      </c>
      <c r="K24" s="75">
        <f t="shared" si="4"/>
        <v>-478928413</v>
      </c>
      <c r="L24" s="75">
        <f t="shared" si="4"/>
        <v>1739513384</v>
      </c>
      <c r="M24" s="75">
        <f t="shared" si="4"/>
        <v>1460797457</v>
      </c>
      <c r="N24" s="75">
        <f t="shared" si="4"/>
        <v>671640408</v>
      </c>
      <c r="O24" s="75">
        <f t="shared" si="4"/>
        <v>19724615</v>
      </c>
      <c r="P24" s="75">
        <f t="shared" si="4"/>
        <v>1684529848</v>
      </c>
      <c r="Q24" s="75">
        <f t="shared" si="4"/>
        <v>2375894871</v>
      </c>
      <c r="R24" s="75">
        <f t="shared" si="4"/>
        <v>83254869</v>
      </c>
      <c r="S24" s="75">
        <f t="shared" si="4"/>
        <v>9756305</v>
      </c>
      <c r="T24" s="75">
        <f t="shared" si="4"/>
        <v>-2270138462</v>
      </c>
      <c r="U24" s="75">
        <f t="shared" si="4"/>
        <v>-2177127288</v>
      </c>
      <c r="V24" s="75">
        <f t="shared" si="4"/>
        <v>4265617022</v>
      </c>
      <c r="W24" s="75">
        <f t="shared" si="4"/>
        <v>2015253757</v>
      </c>
      <c r="X24" s="75">
        <f t="shared" si="4"/>
        <v>2250363265</v>
      </c>
      <c r="Y24" s="76">
        <f>+IF(W24&lt;&gt;0,(X24/W24)*100,0)</f>
        <v>111.66649644906232</v>
      </c>
      <c r="Z24" s="77">
        <f t="shared" si="4"/>
        <v>2015254628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3493720938</v>
      </c>
      <c r="C27" s="21">
        <v>0</v>
      </c>
      <c r="D27" s="103">
        <v>8430911243</v>
      </c>
      <c r="E27" s="104">
        <v>6768405495</v>
      </c>
      <c r="F27" s="104">
        <v>-19613561</v>
      </c>
      <c r="G27" s="104">
        <v>3924971</v>
      </c>
      <c r="H27" s="104">
        <v>17207167</v>
      </c>
      <c r="I27" s="104">
        <v>1518577</v>
      </c>
      <c r="J27" s="104">
        <v>23138108</v>
      </c>
      <c r="K27" s="104">
        <v>65265888</v>
      </c>
      <c r="L27" s="104">
        <v>68326936</v>
      </c>
      <c r="M27" s="104">
        <v>156730932</v>
      </c>
      <c r="N27" s="104">
        <v>169927599</v>
      </c>
      <c r="O27" s="104">
        <v>102076323</v>
      </c>
      <c r="P27" s="104">
        <v>87985543</v>
      </c>
      <c r="Q27" s="104">
        <v>359989465</v>
      </c>
      <c r="R27" s="104">
        <v>252447671</v>
      </c>
      <c r="S27" s="104">
        <v>281104805</v>
      </c>
      <c r="T27" s="104">
        <v>247187475</v>
      </c>
      <c r="U27" s="104">
        <v>780739951</v>
      </c>
      <c r="V27" s="104">
        <v>1298978925</v>
      </c>
      <c r="W27" s="104">
        <v>6768405552</v>
      </c>
      <c r="X27" s="104">
        <v>-5469426627</v>
      </c>
      <c r="Y27" s="105">
        <v>-80.81</v>
      </c>
      <c r="Z27" s="106">
        <v>6768405495</v>
      </c>
    </row>
    <row r="28" spans="1:26" ht="12.75">
      <c r="A28" s="107" t="s">
        <v>47</v>
      </c>
      <c r="B28" s="18">
        <v>1048947538</v>
      </c>
      <c r="C28" s="18">
        <v>0</v>
      </c>
      <c r="D28" s="58">
        <v>2265085429</v>
      </c>
      <c r="E28" s="59">
        <v>2398573128</v>
      </c>
      <c r="F28" s="59">
        <v>-3224</v>
      </c>
      <c r="G28" s="59">
        <v>-3993</v>
      </c>
      <c r="H28" s="59">
        <v>103134</v>
      </c>
      <c r="I28" s="59">
        <v>95917</v>
      </c>
      <c r="J28" s="59">
        <v>739005</v>
      </c>
      <c r="K28" s="59">
        <v>283840</v>
      </c>
      <c r="L28" s="59">
        <v>3086611</v>
      </c>
      <c r="M28" s="59">
        <v>4109456</v>
      </c>
      <c r="N28" s="59">
        <v>8776335</v>
      </c>
      <c r="O28" s="59">
        <v>19857920</v>
      </c>
      <c r="P28" s="59">
        <v>2769513</v>
      </c>
      <c r="Q28" s="59">
        <v>31403768</v>
      </c>
      <c r="R28" s="59">
        <v>25308608</v>
      </c>
      <c r="S28" s="59">
        <v>81007645</v>
      </c>
      <c r="T28" s="59">
        <v>57489761</v>
      </c>
      <c r="U28" s="59">
        <v>163806014</v>
      </c>
      <c r="V28" s="59">
        <v>199415155</v>
      </c>
      <c r="W28" s="59">
        <v>2398573146</v>
      </c>
      <c r="X28" s="59">
        <v>-2199157991</v>
      </c>
      <c r="Y28" s="60">
        <v>-91.69</v>
      </c>
      <c r="Z28" s="61">
        <v>2398573128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1867483190</v>
      </c>
      <c r="C30" s="18">
        <v>0</v>
      </c>
      <c r="D30" s="58">
        <v>4917495090</v>
      </c>
      <c r="E30" s="59">
        <v>3263160166</v>
      </c>
      <c r="F30" s="59">
        <v>706215</v>
      </c>
      <c r="G30" s="59">
        <v>16036727</v>
      </c>
      <c r="H30" s="59">
        <v>16283283</v>
      </c>
      <c r="I30" s="59">
        <v>33026225</v>
      </c>
      <c r="J30" s="59">
        <v>15377086</v>
      </c>
      <c r="K30" s="59">
        <v>56747508</v>
      </c>
      <c r="L30" s="59">
        <v>56117258</v>
      </c>
      <c r="M30" s="59">
        <v>128241852</v>
      </c>
      <c r="N30" s="59">
        <v>132734110</v>
      </c>
      <c r="O30" s="59">
        <v>71660753</v>
      </c>
      <c r="P30" s="59">
        <v>78215248</v>
      </c>
      <c r="Q30" s="59">
        <v>282610111</v>
      </c>
      <c r="R30" s="59">
        <v>176417874</v>
      </c>
      <c r="S30" s="59">
        <v>132900431</v>
      </c>
      <c r="T30" s="59">
        <v>159940461</v>
      </c>
      <c r="U30" s="59">
        <v>469258766</v>
      </c>
      <c r="V30" s="59">
        <v>913136954</v>
      </c>
      <c r="W30" s="59">
        <v>3263160185</v>
      </c>
      <c r="X30" s="59">
        <v>-2350023231</v>
      </c>
      <c r="Y30" s="60">
        <v>-72.02</v>
      </c>
      <c r="Z30" s="61">
        <v>3263160166</v>
      </c>
    </row>
    <row r="31" spans="1:26" ht="12.75">
      <c r="A31" s="57" t="s">
        <v>49</v>
      </c>
      <c r="B31" s="18">
        <v>0</v>
      </c>
      <c r="C31" s="18">
        <v>0</v>
      </c>
      <c r="D31" s="58">
        <v>42479155</v>
      </c>
      <c r="E31" s="59">
        <v>62595690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1414518</v>
      </c>
      <c r="T31" s="59">
        <v>0</v>
      </c>
      <c r="U31" s="59">
        <v>1414518</v>
      </c>
      <c r="V31" s="59">
        <v>1414518</v>
      </c>
      <c r="W31" s="59">
        <v>62595695</v>
      </c>
      <c r="X31" s="59">
        <v>-61181177</v>
      </c>
      <c r="Y31" s="60">
        <v>-97.74</v>
      </c>
      <c r="Z31" s="61">
        <v>62595690</v>
      </c>
    </row>
    <row r="32" spans="1:26" ht="12.75">
      <c r="A32" s="68" t="s">
        <v>50</v>
      </c>
      <c r="B32" s="21">
        <f>SUM(B28:B31)</f>
        <v>2916430728</v>
      </c>
      <c r="C32" s="21">
        <f>SUM(C28:C31)</f>
        <v>0</v>
      </c>
      <c r="D32" s="103">
        <f aca="true" t="shared" si="5" ref="D32:Z32">SUM(D28:D31)</f>
        <v>7225059674</v>
      </c>
      <c r="E32" s="104">
        <f t="shared" si="5"/>
        <v>5724328984</v>
      </c>
      <c r="F32" s="104">
        <f t="shared" si="5"/>
        <v>702991</v>
      </c>
      <c r="G32" s="104">
        <f t="shared" si="5"/>
        <v>16032734</v>
      </c>
      <c r="H32" s="104">
        <f t="shared" si="5"/>
        <v>16386417</v>
      </c>
      <c r="I32" s="104">
        <f t="shared" si="5"/>
        <v>33122142</v>
      </c>
      <c r="J32" s="104">
        <f t="shared" si="5"/>
        <v>16116091</v>
      </c>
      <c r="K32" s="104">
        <f t="shared" si="5"/>
        <v>57031348</v>
      </c>
      <c r="L32" s="104">
        <f t="shared" si="5"/>
        <v>59203869</v>
      </c>
      <c r="M32" s="104">
        <f t="shared" si="5"/>
        <v>132351308</v>
      </c>
      <c r="N32" s="104">
        <f t="shared" si="5"/>
        <v>141510445</v>
      </c>
      <c r="O32" s="104">
        <f t="shared" si="5"/>
        <v>91518673</v>
      </c>
      <c r="P32" s="104">
        <f t="shared" si="5"/>
        <v>80984761</v>
      </c>
      <c r="Q32" s="104">
        <f t="shared" si="5"/>
        <v>314013879</v>
      </c>
      <c r="R32" s="104">
        <f t="shared" si="5"/>
        <v>201726482</v>
      </c>
      <c r="S32" s="104">
        <f t="shared" si="5"/>
        <v>215322594</v>
      </c>
      <c r="T32" s="104">
        <f t="shared" si="5"/>
        <v>217430222</v>
      </c>
      <c r="U32" s="104">
        <f t="shared" si="5"/>
        <v>634479298</v>
      </c>
      <c r="V32" s="104">
        <f t="shared" si="5"/>
        <v>1113966627</v>
      </c>
      <c r="W32" s="104">
        <f t="shared" si="5"/>
        <v>5724329026</v>
      </c>
      <c r="X32" s="104">
        <f t="shared" si="5"/>
        <v>-4610362399</v>
      </c>
      <c r="Y32" s="105">
        <f>+IF(W32&lt;&gt;0,(X32/W32)*100,0)</f>
        <v>-80.53978690008306</v>
      </c>
      <c r="Z32" s="106">
        <f t="shared" si="5"/>
        <v>5724328984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17848394183</v>
      </c>
      <c r="C35" s="18">
        <v>0</v>
      </c>
      <c r="D35" s="58">
        <v>18660158968</v>
      </c>
      <c r="E35" s="59">
        <v>18220879783</v>
      </c>
      <c r="F35" s="59">
        <v>-782358031</v>
      </c>
      <c r="G35" s="59">
        <v>262988249</v>
      </c>
      <c r="H35" s="59">
        <v>-170890337</v>
      </c>
      <c r="I35" s="59">
        <v>-690260119</v>
      </c>
      <c r="J35" s="59">
        <v>-175401606</v>
      </c>
      <c r="K35" s="59">
        <v>306593029</v>
      </c>
      <c r="L35" s="59">
        <v>-313837726</v>
      </c>
      <c r="M35" s="59">
        <v>-182646303</v>
      </c>
      <c r="N35" s="59">
        <v>540406712</v>
      </c>
      <c r="O35" s="59">
        <v>-650185</v>
      </c>
      <c r="P35" s="59">
        <v>107720360773</v>
      </c>
      <c r="Q35" s="59">
        <v>108260117300</v>
      </c>
      <c r="R35" s="59">
        <v>662506811</v>
      </c>
      <c r="S35" s="59">
        <v>141729531208</v>
      </c>
      <c r="T35" s="59">
        <v>232776021</v>
      </c>
      <c r="U35" s="59">
        <v>142624814040</v>
      </c>
      <c r="V35" s="59">
        <v>250012024918</v>
      </c>
      <c r="W35" s="59">
        <v>18220879783</v>
      </c>
      <c r="X35" s="59">
        <v>231791145135</v>
      </c>
      <c r="Y35" s="60">
        <v>1272.12</v>
      </c>
      <c r="Z35" s="61">
        <v>18220879783</v>
      </c>
    </row>
    <row r="36" spans="1:26" ht="12.75">
      <c r="A36" s="57" t="s">
        <v>53</v>
      </c>
      <c r="B36" s="18">
        <v>52765070238</v>
      </c>
      <c r="C36" s="18">
        <v>0</v>
      </c>
      <c r="D36" s="58">
        <v>62018109534</v>
      </c>
      <c r="E36" s="59">
        <v>60107374336</v>
      </c>
      <c r="F36" s="59">
        <v>30349915</v>
      </c>
      <c r="G36" s="59">
        <v>445621313</v>
      </c>
      <c r="H36" s="59">
        <v>-286781082</v>
      </c>
      <c r="I36" s="59">
        <v>189190146</v>
      </c>
      <c r="J36" s="59">
        <v>355349031</v>
      </c>
      <c r="K36" s="59">
        <v>426501381</v>
      </c>
      <c r="L36" s="59">
        <v>2229127611</v>
      </c>
      <c r="M36" s="59">
        <v>3010978023</v>
      </c>
      <c r="N36" s="59">
        <v>86125424</v>
      </c>
      <c r="O36" s="59">
        <v>-91335300</v>
      </c>
      <c r="P36" s="59">
        <v>2691107000</v>
      </c>
      <c r="Q36" s="59">
        <v>2685897124</v>
      </c>
      <c r="R36" s="59">
        <v>-1502923855</v>
      </c>
      <c r="S36" s="59">
        <v>52504548085</v>
      </c>
      <c r="T36" s="59">
        <v>145300071</v>
      </c>
      <c r="U36" s="59">
        <v>51146924301</v>
      </c>
      <c r="V36" s="59">
        <v>57032989594</v>
      </c>
      <c r="W36" s="59">
        <v>60107374393</v>
      </c>
      <c r="X36" s="59">
        <v>-3074384799</v>
      </c>
      <c r="Y36" s="60">
        <v>-5.11</v>
      </c>
      <c r="Z36" s="61">
        <v>60107374336</v>
      </c>
    </row>
    <row r="37" spans="1:26" ht="12.75">
      <c r="A37" s="57" t="s">
        <v>54</v>
      </c>
      <c r="B37" s="18">
        <v>7873348202</v>
      </c>
      <c r="C37" s="18">
        <v>0</v>
      </c>
      <c r="D37" s="58">
        <v>12843793983</v>
      </c>
      <c r="E37" s="59">
        <v>8252143712</v>
      </c>
      <c r="F37" s="59">
        <v>-3005333328</v>
      </c>
      <c r="G37" s="59">
        <v>-27085756</v>
      </c>
      <c r="H37" s="59">
        <v>46786182</v>
      </c>
      <c r="I37" s="59">
        <v>-2985632902</v>
      </c>
      <c r="J37" s="59">
        <v>-39300969</v>
      </c>
      <c r="K37" s="59">
        <v>159218212</v>
      </c>
      <c r="L37" s="59">
        <v>194186052</v>
      </c>
      <c r="M37" s="59">
        <v>314103295</v>
      </c>
      <c r="N37" s="59">
        <v>174917</v>
      </c>
      <c r="O37" s="59">
        <v>-115153536</v>
      </c>
      <c r="P37" s="59">
        <v>108799426256</v>
      </c>
      <c r="Q37" s="59">
        <v>108684447637</v>
      </c>
      <c r="R37" s="59">
        <v>-1093086103</v>
      </c>
      <c r="S37" s="59">
        <v>131649913447</v>
      </c>
      <c r="T37" s="59">
        <v>2671817149</v>
      </c>
      <c r="U37" s="59">
        <v>133228644493</v>
      </c>
      <c r="V37" s="59">
        <v>239241562523</v>
      </c>
      <c r="W37" s="59">
        <v>8252143712</v>
      </c>
      <c r="X37" s="59">
        <v>230989418811</v>
      </c>
      <c r="Y37" s="60">
        <v>2799.14</v>
      </c>
      <c r="Z37" s="61">
        <v>8252143712</v>
      </c>
    </row>
    <row r="38" spans="1:26" ht="12.75">
      <c r="A38" s="57" t="s">
        <v>55</v>
      </c>
      <c r="B38" s="18">
        <v>13327434246</v>
      </c>
      <c r="C38" s="18">
        <v>0</v>
      </c>
      <c r="D38" s="58">
        <v>14911172135</v>
      </c>
      <c r="E38" s="59">
        <v>14923025938</v>
      </c>
      <c r="F38" s="59">
        <v>-46626599</v>
      </c>
      <c r="G38" s="59">
        <v>3373401</v>
      </c>
      <c r="H38" s="59">
        <v>-76107266</v>
      </c>
      <c r="I38" s="59">
        <v>-119360464</v>
      </c>
      <c r="J38" s="59">
        <v>3373401</v>
      </c>
      <c r="K38" s="59">
        <v>1052020068</v>
      </c>
      <c r="L38" s="59">
        <v>-16626599</v>
      </c>
      <c r="M38" s="59">
        <v>1038766870</v>
      </c>
      <c r="N38" s="59">
        <v>-46626599</v>
      </c>
      <c r="O38" s="59">
        <v>3373401</v>
      </c>
      <c r="P38" s="59">
        <v>-76107266</v>
      </c>
      <c r="Q38" s="59">
        <v>-119360464</v>
      </c>
      <c r="R38" s="59">
        <v>3373401</v>
      </c>
      <c r="S38" s="59">
        <v>13156864303</v>
      </c>
      <c r="T38" s="59">
        <v>-16626599</v>
      </c>
      <c r="U38" s="59">
        <v>13143611105</v>
      </c>
      <c r="V38" s="59">
        <v>13943657047</v>
      </c>
      <c r="W38" s="59">
        <v>14923025938</v>
      </c>
      <c r="X38" s="59">
        <v>-979368891</v>
      </c>
      <c r="Y38" s="60">
        <v>-6.56</v>
      </c>
      <c r="Z38" s="61">
        <v>14923025938</v>
      </c>
    </row>
    <row r="39" spans="1:26" ht="12.75">
      <c r="A39" s="57" t="s">
        <v>56</v>
      </c>
      <c r="B39" s="18">
        <v>42997657344</v>
      </c>
      <c r="C39" s="18">
        <v>0</v>
      </c>
      <c r="D39" s="58">
        <v>51549002185</v>
      </c>
      <c r="E39" s="59">
        <v>53080933556</v>
      </c>
      <c r="F39" s="59">
        <v>19971946</v>
      </c>
      <c r="G39" s="59">
        <v>-16564714</v>
      </c>
      <c r="H39" s="59">
        <v>-5536436</v>
      </c>
      <c r="I39" s="59">
        <v>-2129204</v>
      </c>
      <c r="J39" s="59">
        <v>15662300</v>
      </c>
      <c r="K39" s="59">
        <v>784549</v>
      </c>
      <c r="L39" s="59">
        <v>-1782102</v>
      </c>
      <c r="M39" s="59">
        <v>14664747</v>
      </c>
      <c r="N39" s="59">
        <v>1343147</v>
      </c>
      <c r="O39" s="59">
        <v>69866</v>
      </c>
      <c r="P39" s="59">
        <v>3619639</v>
      </c>
      <c r="Q39" s="59">
        <v>5032652</v>
      </c>
      <c r="R39" s="59">
        <v>162174304</v>
      </c>
      <c r="S39" s="59">
        <v>49413587745</v>
      </c>
      <c r="T39" s="59">
        <v>-5568685</v>
      </c>
      <c r="U39" s="59">
        <v>49570193364</v>
      </c>
      <c r="V39" s="59">
        <v>49587761559</v>
      </c>
      <c r="W39" s="59">
        <v>53080933747</v>
      </c>
      <c r="X39" s="59">
        <v>-3493172188</v>
      </c>
      <c r="Y39" s="60">
        <v>-6.58</v>
      </c>
      <c r="Z39" s="61">
        <v>53080933556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-31651455028</v>
      </c>
      <c r="C42" s="18">
        <v>0</v>
      </c>
      <c r="D42" s="58">
        <v>-36690052269</v>
      </c>
      <c r="E42" s="59">
        <v>-36127647194</v>
      </c>
      <c r="F42" s="59">
        <v>-1339171036</v>
      </c>
      <c r="G42" s="59">
        <v>-3029758661</v>
      </c>
      <c r="H42" s="59">
        <v>-3135584872</v>
      </c>
      <c r="I42" s="59">
        <v>-7504514569</v>
      </c>
      <c r="J42" s="59">
        <v>-2724998004</v>
      </c>
      <c r="K42" s="59">
        <v>-3268594050</v>
      </c>
      <c r="L42" s="59">
        <v>-2734777290</v>
      </c>
      <c r="M42" s="59">
        <v>-8728369344</v>
      </c>
      <c r="N42" s="59">
        <v>-2531492377</v>
      </c>
      <c r="O42" s="59">
        <v>-2753317325</v>
      </c>
      <c r="P42" s="59">
        <v>-2833170022</v>
      </c>
      <c r="Q42" s="59">
        <v>-8117979724</v>
      </c>
      <c r="R42" s="59">
        <v>-2509347939</v>
      </c>
      <c r="S42" s="59">
        <v>-2445959488</v>
      </c>
      <c r="T42" s="59">
        <v>-4276886019</v>
      </c>
      <c r="U42" s="59">
        <v>-9232193446</v>
      </c>
      <c r="V42" s="59">
        <v>-33583057083</v>
      </c>
      <c r="W42" s="59">
        <v>-36127647411</v>
      </c>
      <c r="X42" s="59">
        <v>2544590328</v>
      </c>
      <c r="Y42" s="60">
        <v>-7.04</v>
      </c>
      <c r="Z42" s="61">
        <v>-36127647194</v>
      </c>
    </row>
    <row r="43" spans="1:26" ht="12.75">
      <c r="A43" s="57" t="s">
        <v>59</v>
      </c>
      <c r="B43" s="18">
        <v>-624940323</v>
      </c>
      <c r="C43" s="18">
        <v>0</v>
      </c>
      <c r="D43" s="58">
        <v>5061402167</v>
      </c>
      <c r="E43" s="59">
        <v>-2256772600</v>
      </c>
      <c r="F43" s="59">
        <v>3282304791</v>
      </c>
      <c r="G43" s="59">
        <v>-189548540</v>
      </c>
      <c r="H43" s="59">
        <v>869729639</v>
      </c>
      <c r="I43" s="59">
        <v>3962485890</v>
      </c>
      <c r="J43" s="59">
        <v>-528424882</v>
      </c>
      <c r="K43" s="59">
        <v>17099394</v>
      </c>
      <c r="L43" s="59">
        <v>-1671711083</v>
      </c>
      <c r="M43" s="59">
        <v>-2183036571</v>
      </c>
      <c r="N43" s="59">
        <v>1710581928</v>
      </c>
      <c r="O43" s="59">
        <v>300308679</v>
      </c>
      <c r="P43" s="59">
        <v>-2534488851</v>
      </c>
      <c r="Q43" s="59">
        <v>-523598244</v>
      </c>
      <c r="R43" s="59">
        <v>3910569054</v>
      </c>
      <c r="S43" s="59">
        <v>-6517856349</v>
      </c>
      <c r="T43" s="59">
        <v>5422540677</v>
      </c>
      <c r="U43" s="59">
        <v>2815253382</v>
      </c>
      <c r="V43" s="59">
        <v>4071104457</v>
      </c>
      <c r="W43" s="59">
        <v>2804629567</v>
      </c>
      <c r="X43" s="59">
        <v>1266474890</v>
      </c>
      <c r="Y43" s="60">
        <v>45.16</v>
      </c>
      <c r="Z43" s="61">
        <v>-2256772600</v>
      </c>
    </row>
    <row r="44" spans="1:26" ht="12.75">
      <c r="A44" s="57" t="s">
        <v>60</v>
      </c>
      <c r="B44" s="18">
        <v>61744471</v>
      </c>
      <c r="C44" s="18">
        <v>0</v>
      </c>
      <c r="D44" s="58">
        <v>-66749766</v>
      </c>
      <c r="E44" s="59">
        <v>117813179</v>
      </c>
      <c r="F44" s="59">
        <v>-368634867</v>
      </c>
      <c r="G44" s="59">
        <v>20090313</v>
      </c>
      <c r="H44" s="59">
        <v>-11186663</v>
      </c>
      <c r="I44" s="59">
        <v>-359731217</v>
      </c>
      <c r="J44" s="59">
        <v>-17439731</v>
      </c>
      <c r="K44" s="59">
        <v>40265632</v>
      </c>
      <c r="L44" s="59">
        <v>-11557454</v>
      </c>
      <c r="M44" s="59">
        <v>11268447</v>
      </c>
      <c r="N44" s="59">
        <v>-2864073</v>
      </c>
      <c r="O44" s="59">
        <v>-27412596</v>
      </c>
      <c r="P44" s="59">
        <v>12311680</v>
      </c>
      <c r="Q44" s="59">
        <v>-17964989</v>
      </c>
      <c r="R44" s="59">
        <v>-16507057</v>
      </c>
      <c r="S44" s="59">
        <v>505357262</v>
      </c>
      <c r="T44" s="59">
        <v>-489614419</v>
      </c>
      <c r="U44" s="59">
        <v>-764214</v>
      </c>
      <c r="V44" s="59">
        <v>-367191973</v>
      </c>
      <c r="W44" s="59">
        <v>51063413</v>
      </c>
      <c r="X44" s="59">
        <v>-418255386</v>
      </c>
      <c r="Y44" s="60">
        <v>-819.09</v>
      </c>
      <c r="Z44" s="61">
        <v>117813179</v>
      </c>
    </row>
    <row r="45" spans="1:26" ht="12.75">
      <c r="A45" s="68" t="s">
        <v>61</v>
      </c>
      <c r="B45" s="21">
        <v>-24521962516</v>
      </c>
      <c r="C45" s="21">
        <v>0</v>
      </c>
      <c r="D45" s="103">
        <v>-31695399868</v>
      </c>
      <c r="E45" s="104">
        <v>-38266606615</v>
      </c>
      <c r="F45" s="104">
        <v>1574498888</v>
      </c>
      <c r="G45" s="104">
        <f>+F45+G42+G43+G44+G83</f>
        <v>-1624718000</v>
      </c>
      <c r="H45" s="104">
        <f>+G45+H42+H43+H44+H83</f>
        <v>-3901759896</v>
      </c>
      <c r="I45" s="104">
        <f>+H45</f>
        <v>-3901759896</v>
      </c>
      <c r="J45" s="104">
        <f>+H45+J42+J43+J44+J83</f>
        <v>-7172622513</v>
      </c>
      <c r="K45" s="104">
        <f>+J45+K42+K43+K44+K83</f>
        <v>-10383851537</v>
      </c>
      <c r="L45" s="104">
        <f>+K45+L42+L43+L44+L83</f>
        <v>-14801897364</v>
      </c>
      <c r="M45" s="104">
        <f>+L45</f>
        <v>-14801897364</v>
      </c>
      <c r="N45" s="104">
        <f>+L45+N42+N43+N44+N83</f>
        <v>-15625671886</v>
      </c>
      <c r="O45" s="104">
        <f>+N45+O42+O43+O44+O83</f>
        <v>-18106093128</v>
      </c>
      <c r="P45" s="104">
        <f>+O45+P42+P43+P44+P83</f>
        <v>-23461440321</v>
      </c>
      <c r="Q45" s="104">
        <f>+P45</f>
        <v>-23461440321</v>
      </c>
      <c r="R45" s="104">
        <f>+P45+R42+R43+R44+R83</f>
        <v>-22076726263</v>
      </c>
      <c r="S45" s="104">
        <f>+R45+S42+S43+S44+S83</f>
        <v>-19400958815</v>
      </c>
      <c r="T45" s="104">
        <f>+S45+T42+T43+T44+T83</f>
        <v>-18744918576</v>
      </c>
      <c r="U45" s="104">
        <f>+T45</f>
        <v>-18744918576</v>
      </c>
      <c r="V45" s="104">
        <f>+U45</f>
        <v>-18744918576</v>
      </c>
      <c r="W45" s="104">
        <f>+W83+W42+W43+W44</f>
        <v>-33271954431</v>
      </c>
      <c r="X45" s="104">
        <f>+V45-W45</f>
        <v>14527035855</v>
      </c>
      <c r="Y45" s="105">
        <f>+IF(W45&lt;&gt;0,+(X45/W45)*100,0)</f>
        <v>-43.66150442146835</v>
      </c>
      <c r="Z45" s="106">
        <v>-38266606615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9542010643</v>
      </c>
      <c r="C68" s="18">
        <v>0</v>
      </c>
      <c r="D68" s="19">
        <v>9916684794</v>
      </c>
      <c r="E68" s="20">
        <v>9897154096</v>
      </c>
      <c r="F68" s="20">
        <v>763885388</v>
      </c>
      <c r="G68" s="20">
        <v>918249100</v>
      </c>
      <c r="H68" s="20">
        <v>798495057</v>
      </c>
      <c r="I68" s="20">
        <v>2480629545</v>
      </c>
      <c r="J68" s="20">
        <v>856356741</v>
      </c>
      <c r="K68" s="20">
        <v>858004328</v>
      </c>
      <c r="L68" s="20">
        <v>828049934</v>
      </c>
      <c r="M68" s="20">
        <v>2542411003</v>
      </c>
      <c r="N68" s="20">
        <v>888720411</v>
      </c>
      <c r="O68" s="20">
        <v>821834141</v>
      </c>
      <c r="P68" s="20">
        <v>763726298</v>
      </c>
      <c r="Q68" s="20">
        <v>2474280850</v>
      </c>
      <c r="R68" s="20">
        <v>859198506</v>
      </c>
      <c r="S68" s="20">
        <v>890224463</v>
      </c>
      <c r="T68" s="20">
        <v>758120516</v>
      </c>
      <c r="U68" s="20">
        <v>2507543485</v>
      </c>
      <c r="V68" s="20">
        <v>10004864883</v>
      </c>
      <c r="W68" s="20">
        <v>9897154106</v>
      </c>
      <c r="X68" s="20">
        <v>0</v>
      </c>
      <c r="Y68" s="19">
        <v>0</v>
      </c>
      <c r="Z68" s="22">
        <v>9897154096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13061833252</v>
      </c>
      <c r="C70" s="18">
        <v>0</v>
      </c>
      <c r="D70" s="19">
        <v>13623146472</v>
      </c>
      <c r="E70" s="20">
        <v>14044247935</v>
      </c>
      <c r="F70" s="20">
        <v>1304168367</v>
      </c>
      <c r="G70" s="20">
        <v>1378411994</v>
      </c>
      <c r="H70" s="20">
        <v>1224594011</v>
      </c>
      <c r="I70" s="20">
        <v>3907174372</v>
      </c>
      <c r="J70" s="20">
        <v>1263625966</v>
      </c>
      <c r="K70" s="20">
        <v>1207528270</v>
      </c>
      <c r="L70" s="20">
        <v>1061558230</v>
      </c>
      <c r="M70" s="20">
        <v>3532712466</v>
      </c>
      <c r="N70" s="20">
        <v>1232978689</v>
      </c>
      <c r="O70" s="20">
        <v>1032877874</v>
      </c>
      <c r="P70" s="20">
        <v>1273168743</v>
      </c>
      <c r="Q70" s="20">
        <v>3539025306</v>
      </c>
      <c r="R70" s="20">
        <v>1021766269</v>
      </c>
      <c r="S70" s="20">
        <v>1097543329</v>
      </c>
      <c r="T70" s="20">
        <v>1092859891</v>
      </c>
      <c r="U70" s="20">
        <v>3212169489</v>
      </c>
      <c r="V70" s="20">
        <v>14191081633</v>
      </c>
      <c r="W70" s="20">
        <v>14044247944</v>
      </c>
      <c r="X70" s="20">
        <v>0</v>
      </c>
      <c r="Y70" s="19">
        <v>0</v>
      </c>
      <c r="Z70" s="22">
        <v>14044247935</v>
      </c>
    </row>
    <row r="71" spans="1:26" ht="12.75" hidden="1">
      <c r="A71" s="38" t="s">
        <v>67</v>
      </c>
      <c r="B71" s="18">
        <v>3127642446</v>
      </c>
      <c r="C71" s="18">
        <v>0</v>
      </c>
      <c r="D71" s="19">
        <v>3212017281</v>
      </c>
      <c r="E71" s="20">
        <v>2954773055</v>
      </c>
      <c r="F71" s="20">
        <v>208179376</v>
      </c>
      <c r="G71" s="20">
        <v>238540077</v>
      </c>
      <c r="H71" s="20">
        <v>220035002</v>
      </c>
      <c r="I71" s="20">
        <v>666754455</v>
      </c>
      <c r="J71" s="20">
        <v>226253449</v>
      </c>
      <c r="K71" s="20">
        <v>254499449</v>
      </c>
      <c r="L71" s="20">
        <v>251566737</v>
      </c>
      <c r="M71" s="20">
        <v>732319635</v>
      </c>
      <c r="N71" s="20">
        <v>284613728</v>
      </c>
      <c r="O71" s="20">
        <v>295891651</v>
      </c>
      <c r="P71" s="20">
        <v>286921009</v>
      </c>
      <c r="Q71" s="20">
        <v>867426388</v>
      </c>
      <c r="R71" s="20">
        <v>322554731</v>
      </c>
      <c r="S71" s="20">
        <v>280800252</v>
      </c>
      <c r="T71" s="20">
        <v>191744540</v>
      </c>
      <c r="U71" s="20">
        <v>795099523</v>
      </c>
      <c r="V71" s="20">
        <v>3061600001</v>
      </c>
      <c r="W71" s="20">
        <v>2954773063</v>
      </c>
      <c r="X71" s="20">
        <v>0</v>
      </c>
      <c r="Y71" s="19">
        <v>0</v>
      </c>
      <c r="Z71" s="22">
        <v>2954773055</v>
      </c>
    </row>
    <row r="72" spans="1:26" ht="12.75" hidden="1">
      <c r="A72" s="38" t="s">
        <v>68</v>
      </c>
      <c r="B72" s="18">
        <v>1600850587</v>
      </c>
      <c r="C72" s="18">
        <v>0</v>
      </c>
      <c r="D72" s="19">
        <v>1568598781</v>
      </c>
      <c r="E72" s="20">
        <v>1482072122</v>
      </c>
      <c r="F72" s="20">
        <v>103845475</v>
      </c>
      <c r="G72" s="20">
        <v>126126461</v>
      </c>
      <c r="H72" s="20">
        <v>110666156</v>
      </c>
      <c r="I72" s="20">
        <v>340638092</v>
      </c>
      <c r="J72" s="20">
        <v>109919417</v>
      </c>
      <c r="K72" s="20">
        <v>141367944</v>
      </c>
      <c r="L72" s="20">
        <v>126179225</v>
      </c>
      <c r="M72" s="20">
        <v>377466586</v>
      </c>
      <c r="N72" s="20">
        <v>139162308</v>
      </c>
      <c r="O72" s="20">
        <v>154247603</v>
      </c>
      <c r="P72" s="20">
        <v>148692776</v>
      </c>
      <c r="Q72" s="20">
        <v>442102687</v>
      </c>
      <c r="R72" s="20">
        <v>164261744</v>
      </c>
      <c r="S72" s="20">
        <v>151509984</v>
      </c>
      <c r="T72" s="20">
        <v>93025109</v>
      </c>
      <c r="U72" s="20">
        <v>408796837</v>
      </c>
      <c r="V72" s="20">
        <v>1569004202</v>
      </c>
      <c r="W72" s="20">
        <v>1482072123</v>
      </c>
      <c r="X72" s="20">
        <v>0</v>
      </c>
      <c r="Y72" s="19">
        <v>0</v>
      </c>
      <c r="Z72" s="22">
        <v>1482072122</v>
      </c>
    </row>
    <row r="73" spans="1:26" ht="12.75" hidden="1">
      <c r="A73" s="38" t="s">
        <v>69</v>
      </c>
      <c r="B73" s="18">
        <v>1138907165</v>
      </c>
      <c r="C73" s="18">
        <v>0</v>
      </c>
      <c r="D73" s="19">
        <v>1286432984</v>
      </c>
      <c r="E73" s="20">
        <v>1224386515</v>
      </c>
      <c r="F73" s="20">
        <v>110301180</v>
      </c>
      <c r="G73" s="20">
        <v>105181126</v>
      </c>
      <c r="H73" s="20">
        <v>106419700</v>
      </c>
      <c r="I73" s="20">
        <v>321902006</v>
      </c>
      <c r="J73" s="20">
        <v>110406653</v>
      </c>
      <c r="K73" s="20">
        <v>107468628</v>
      </c>
      <c r="L73" s="20">
        <v>104111666</v>
      </c>
      <c r="M73" s="20">
        <v>321986947</v>
      </c>
      <c r="N73" s="20">
        <v>108635600</v>
      </c>
      <c r="O73" s="20">
        <v>106079077</v>
      </c>
      <c r="P73" s="20">
        <v>106955867</v>
      </c>
      <c r="Q73" s="20">
        <v>321670544</v>
      </c>
      <c r="R73" s="20">
        <v>97809796</v>
      </c>
      <c r="S73" s="20">
        <v>103941471</v>
      </c>
      <c r="T73" s="20">
        <v>105438773</v>
      </c>
      <c r="U73" s="20">
        <v>307190040</v>
      </c>
      <c r="V73" s="20">
        <v>1272749537</v>
      </c>
      <c r="W73" s="20">
        <v>1224386508</v>
      </c>
      <c r="X73" s="20">
        <v>0</v>
      </c>
      <c r="Y73" s="19">
        <v>0</v>
      </c>
      <c r="Z73" s="22">
        <v>1224386515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361403260</v>
      </c>
      <c r="C75" s="27">
        <v>0</v>
      </c>
      <c r="D75" s="28">
        <v>393713604</v>
      </c>
      <c r="E75" s="29">
        <v>409710429</v>
      </c>
      <c r="F75" s="29">
        <v>27055383</v>
      </c>
      <c r="G75" s="29">
        <v>36882608</v>
      </c>
      <c r="H75" s="29">
        <v>34034915</v>
      </c>
      <c r="I75" s="29">
        <v>97972906</v>
      </c>
      <c r="J75" s="29">
        <v>28222472</v>
      </c>
      <c r="K75" s="29">
        <v>31851229</v>
      </c>
      <c r="L75" s="29">
        <v>33126846</v>
      </c>
      <c r="M75" s="29">
        <v>93200547</v>
      </c>
      <c r="N75" s="29">
        <v>35080426</v>
      </c>
      <c r="O75" s="29">
        <v>33095914</v>
      </c>
      <c r="P75" s="29">
        <v>37468359</v>
      </c>
      <c r="Q75" s="29">
        <v>105644699</v>
      </c>
      <c r="R75" s="29">
        <v>42021101</v>
      </c>
      <c r="S75" s="29">
        <v>37727686</v>
      </c>
      <c r="T75" s="29">
        <v>31851516</v>
      </c>
      <c r="U75" s="29">
        <v>111600303</v>
      </c>
      <c r="V75" s="29">
        <v>408418455</v>
      </c>
      <c r="W75" s="29">
        <v>409710423</v>
      </c>
      <c r="X75" s="29">
        <v>0</v>
      </c>
      <c r="Y75" s="28">
        <v>0</v>
      </c>
      <c r="Z75" s="30">
        <v>409710429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7692688364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>
        <v>11134226023</v>
      </c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15549080</v>
      </c>
      <c r="C5" s="18">
        <v>0</v>
      </c>
      <c r="D5" s="58">
        <v>17116990</v>
      </c>
      <c r="E5" s="59">
        <v>17116990</v>
      </c>
      <c r="F5" s="59">
        <v>5444798</v>
      </c>
      <c r="G5" s="59">
        <v>0</v>
      </c>
      <c r="H5" s="59">
        <v>998112</v>
      </c>
      <c r="I5" s="59">
        <v>6442910</v>
      </c>
      <c r="J5" s="59">
        <v>989573</v>
      </c>
      <c r="K5" s="59">
        <v>997579</v>
      </c>
      <c r="L5" s="59">
        <v>998496</v>
      </c>
      <c r="M5" s="59">
        <v>2985648</v>
      </c>
      <c r="N5" s="59">
        <v>1037280</v>
      </c>
      <c r="O5" s="59">
        <v>43332</v>
      </c>
      <c r="P5" s="59">
        <v>1101410</v>
      </c>
      <c r="Q5" s="59">
        <v>2182022</v>
      </c>
      <c r="R5" s="59">
        <v>1035355</v>
      </c>
      <c r="S5" s="59">
        <v>1036414</v>
      </c>
      <c r="T5" s="59">
        <v>1021866</v>
      </c>
      <c r="U5" s="59">
        <v>3093635</v>
      </c>
      <c r="V5" s="59">
        <v>14704215</v>
      </c>
      <c r="W5" s="59">
        <v>17116990</v>
      </c>
      <c r="X5" s="59">
        <v>-2412775</v>
      </c>
      <c r="Y5" s="60">
        <v>-14.1</v>
      </c>
      <c r="Z5" s="61">
        <v>17116990</v>
      </c>
    </row>
    <row r="6" spans="1:26" ht="12.75">
      <c r="A6" s="57" t="s">
        <v>32</v>
      </c>
      <c r="B6" s="18">
        <v>69672406</v>
      </c>
      <c r="C6" s="18">
        <v>0</v>
      </c>
      <c r="D6" s="58">
        <v>88957830</v>
      </c>
      <c r="E6" s="59">
        <v>90424900</v>
      </c>
      <c r="F6" s="59">
        <v>5697392</v>
      </c>
      <c r="G6" s="59">
        <v>1298437</v>
      </c>
      <c r="H6" s="59">
        <v>7272533</v>
      </c>
      <c r="I6" s="59">
        <v>14268362</v>
      </c>
      <c r="J6" s="59">
        <v>6461157</v>
      </c>
      <c r="K6" s="59">
        <v>6798331</v>
      </c>
      <c r="L6" s="59">
        <v>6920850</v>
      </c>
      <c r="M6" s="59">
        <v>20180338</v>
      </c>
      <c r="N6" s="59">
        <v>8017949</v>
      </c>
      <c r="O6" s="59">
        <v>4365843</v>
      </c>
      <c r="P6" s="59">
        <v>8188253</v>
      </c>
      <c r="Q6" s="59">
        <v>20572045</v>
      </c>
      <c r="R6" s="59">
        <v>6457269</v>
      </c>
      <c r="S6" s="59">
        <v>6451267</v>
      </c>
      <c r="T6" s="59">
        <v>6146494</v>
      </c>
      <c r="U6" s="59">
        <v>19055030</v>
      </c>
      <c r="V6" s="59">
        <v>74075775</v>
      </c>
      <c r="W6" s="59">
        <v>90424900</v>
      </c>
      <c r="X6" s="59">
        <v>-16349125</v>
      </c>
      <c r="Y6" s="60">
        <v>-18.08</v>
      </c>
      <c r="Z6" s="61">
        <v>90424900</v>
      </c>
    </row>
    <row r="7" spans="1:26" ht="12.75">
      <c r="A7" s="57" t="s">
        <v>33</v>
      </c>
      <c r="B7" s="18">
        <v>668797</v>
      </c>
      <c r="C7" s="18">
        <v>0</v>
      </c>
      <c r="D7" s="58">
        <v>526000</v>
      </c>
      <c r="E7" s="59">
        <v>777820</v>
      </c>
      <c r="F7" s="59">
        <v>112162</v>
      </c>
      <c r="G7" s="59">
        <v>82290</v>
      </c>
      <c r="H7" s="59">
        <v>82103</v>
      </c>
      <c r="I7" s="59">
        <v>276555</v>
      </c>
      <c r="J7" s="59">
        <v>82072</v>
      </c>
      <c r="K7" s="59">
        <v>59290</v>
      </c>
      <c r="L7" s="59">
        <v>92089</v>
      </c>
      <c r="M7" s="59">
        <v>233451</v>
      </c>
      <c r="N7" s="59">
        <v>0</v>
      </c>
      <c r="O7" s="59">
        <v>92718</v>
      </c>
      <c r="P7" s="59">
        <v>118318</v>
      </c>
      <c r="Q7" s="59">
        <v>211036</v>
      </c>
      <c r="R7" s="59">
        <v>0</v>
      </c>
      <c r="S7" s="59">
        <v>0</v>
      </c>
      <c r="T7" s="59">
        <v>185959</v>
      </c>
      <c r="U7" s="59">
        <v>185959</v>
      </c>
      <c r="V7" s="59">
        <v>907001</v>
      </c>
      <c r="W7" s="59">
        <v>777820</v>
      </c>
      <c r="X7" s="59">
        <v>129181</v>
      </c>
      <c r="Y7" s="60">
        <v>16.61</v>
      </c>
      <c r="Z7" s="61">
        <v>777820</v>
      </c>
    </row>
    <row r="8" spans="1:26" ht="12.75">
      <c r="A8" s="57" t="s">
        <v>34</v>
      </c>
      <c r="B8" s="18">
        <v>33803405</v>
      </c>
      <c r="C8" s="18">
        <v>0</v>
      </c>
      <c r="D8" s="58">
        <v>37146830</v>
      </c>
      <c r="E8" s="59">
        <v>46312688</v>
      </c>
      <c r="F8" s="59">
        <v>-1610</v>
      </c>
      <c r="G8" s="59">
        <v>13389403</v>
      </c>
      <c r="H8" s="59">
        <v>35583</v>
      </c>
      <c r="I8" s="59">
        <v>13423376</v>
      </c>
      <c r="J8" s="59">
        <v>861491</v>
      </c>
      <c r="K8" s="59">
        <v>461868</v>
      </c>
      <c r="L8" s="59">
        <v>8156651</v>
      </c>
      <c r="M8" s="59">
        <v>9480010</v>
      </c>
      <c r="N8" s="59">
        <v>851127</v>
      </c>
      <c r="O8" s="59">
        <v>699561</v>
      </c>
      <c r="P8" s="59">
        <v>6119130</v>
      </c>
      <c r="Q8" s="59">
        <v>7669818</v>
      </c>
      <c r="R8" s="59">
        <v>0</v>
      </c>
      <c r="S8" s="59">
        <v>0</v>
      </c>
      <c r="T8" s="59">
        <v>26887</v>
      </c>
      <c r="U8" s="59">
        <v>26887</v>
      </c>
      <c r="V8" s="59">
        <v>30600091</v>
      </c>
      <c r="W8" s="59">
        <v>46312688</v>
      </c>
      <c r="X8" s="59">
        <v>-15712597</v>
      </c>
      <c r="Y8" s="60">
        <v>-33.93</v>
      </c>
      <c r="Z8" s="61">
        <v>46312688</v>
      </c>
    </row>
    <row r="9" spans="1:26" ht="12.75">
      <c r="A9" s="57" t="s">
        <v>35</v>
      </c>
      <c r="B9" s="18">
        <v>17519146</v>
      </c>
      <c r="C9" s="18">
        <v>0</v>
      </c>
      <c r="D9" s="58">
        <v>18335840</v>
      </c>
      <c r="E9" s="59">
        <v>16605870</v>
      </c>
      <c r="F9" s="59">
        <v>656868</v>
      </c>
      <c r="G9" s="59">
        <v>255997</v>
      </c>
      <c r="H9" s="59">
        <v>143227</v>
      </c>
      <c r="I9" s="59">
        <v>1056092</v>
      </c>
      <c r="J9" s="59">
        <v>778909</v>
      </c>
      <c r="K9" s="59">
        <v>924060</v>
      </c>
      <c r="L9" s="59">
        <v>688154</v>
      </c>
      <c r="M9" s="59">
        <v>2391123</v>
      </c>
      <c r="N9" s="59">
        <v>887109</v>
      </c>
      <c r="O9" s="59">
        <v>341398</v>
      </c>
      <c r="P9" s="59">
        <v>714396</v>
      </c>
      <c r="Q9" s="59">
        <v>1942903</v>
      </c>
      <c r="R9" s="59">
        <v>128795</v>
      </c>
      <c r="S9" s="59">
        <v>154457</v>
      </c>
      <c r="T9" s="59">
        <v>166585</v>
      </c>
      <c r="U9" s="59">
        <v>449837</v>
      </c>
      <c r="V9" s="59">
        <v>5839955</v>
      </c>
      <c r="W9" s="59">
        <v>16605870</v>
      </c>
      <c r="X9" s="59">
        <v>-10765915</v>
      </c>
      <c r="Y9" s="60">
        <v>-64.83</v>
      </c>
      <c r="Z9" s="61">
        <v>16605870</v>
      </c>
    </row>
    <row r="10" spans="1:26" ht="20.25">
      <c r="A10" s="62" t="s">
        <v>112</v>
      </c>
      <c r="B10" s="63">
        <f>SUM(B5:B9)</f>
        <v>137212834</v>
      </c>
      <c r="C10" s="63">
        <f>SUM(C5:C9)</f>
        <v>0</v>
      </c>
      <c r="D10" s="64">
        <f aca="true" t="shared" si="0" ref="D10:Z10">SUM(D5:D9)</f>
        <v>162083490</v>
      </c>
      <c r="E10" s="65">
        <f t="shared" si="0"/>
        <v>171238268</v>
      </c>
      <c r="F10" s="65">
        <f t="shared" si="0"/>
        <v>11909610</v>
      </c>
      <c r="G10" s="65">
        <f t="shared" si="0"/>
        <v>15026127</v>
      </c>
      <c r="H10" s="65">
        <f t="shared" si="0"/>
        <v>8531558</v>
      </c>
      <c r="I10" s="65">
        <f t="shared" si="0"/>
        <v>35467295</v>
      </c>
      <c r="J10" s="65">
        <f t="shared" si="0"/>
        <v>9173202</v>
      </c>
      <c r="K10" s="65">
        <f t="shared" si="0"/>
        <v>9241128</v>
      </c>
      <c r="L10" s="65">
        <f t="shared" si="0"/>
        <v>16856240</v>
      </c>
      <c r="M10" s="65">
        <f t="shared" si="0"/>
        <v>35270570</v>
      </c>
      <c r="N10" s="65">
        <f t="shared" si="0"/>
        <v>10793465</v>
      </c>
      <c r="O10" s="65">
        <f t="shared" si="0"/>
        <v>5542852</v>
      </c>
      <c r="P10" s="65">
        <f t="shared" si="0"/>
        <v>16241507</v>
      </c>
      <c r="Q10" s="65">
        <f t="shared" si="0"/>
        <v>32577824</v>
      </c>
      <c r="R10" s="65">
        <f t="shared" si="0"/>
        <v>7621419</v>
      </c>
      <c r="S10" s="65">
        <f t="shared" si="0"/>
        <v>7642138</v>
      </c>
      <c r="T10" s="65">
        <f t="shared" si="0"/>
        <v>7547791</v>
      </c>
      <c r="U10" s="65">
        <f t="shared" si="0"/>
        <v>22811348</v>
      </c>
      <c r="V10" s="65">
        <f t="shared" si="0"/>
        <v>126127037</v>
      </c>
      <c r="W10" s="65">
        <f t="shared" si="0"/>
        <v>171238268</v>
      </c>
      <c r="X10" s="65">
        <f t="shared" si="0"/>
        <v>-45111231</v>
      </c>
      <c r="Y10" s="66">
        <f>+IF(W10&lt;&gt;0,(X10/W10)*100,0)</f>
        <v>-26.344129455922783</v>
      </c>
      <c r="Z10" s="67">
        <f t="shared" si="0"/>
        <v>171238268</v>
      </c>
    </row>
    <row r="11" spans="1:26" ht="12.75">
      <c r="A11" s="57" t="s">
        <v>36</v>
      </c>
      <c r="B11" s="18">
        <v>55504133</v>
      </c>
      <c r="C11" s="18">
        <v>0</v>
      </c>
      <c r="D11" s="58">
        <v>59406166</v>
      </c>
      <c r="E11" s="59">
        <v>64962196</v>
      </c>
      <c r="F11" s="59">
        <v>1181799</v>
      </c>
      <c r="G11" s="59">
        <v>4618597</v>
      </c>
      <c r="H11" s="59">
        <v>5412842</v>
      </c>
      <c r="I11" s="59">
        <v>11213238</v>
      </c>
      <c r="J11" s="59">
        <v>4835319</v>
      </c>
      <c r="K11" s="59">
        <v>6031090</v>
      </c>
      <c r="L11" s="59">
        <v>5881670</v>
      </c>
      <c r="M11" s="59">
        <v>16748079</v>
      </c>
      <c r="N11" s="59">
        <v>4872071</v>
      </c>
      <c r="O11" s="59">
        <v>4983704</v>
      </c>
      <c r="P11" s="59">
        <v>4606233</v>
      </c>
      <c r="Q11" s="59">
        <v>14462008</v>
      </c>
      <c r="R11" s="59">
        <v>4986625</v>
      </c>
      <c r="S11" s="59">
        <v>4840571</v>
      </c>
      <c r="T11" s="59">
        <v>3565048</v>
      </c>
      <c r="U11" s="59">
        <v>13392244</v>
      </c>
      <c r="V11" s="59">
        <v>55815569</v>
      </c>
      <c r="W11" s="59">
        <v>64962196</v>
      </c>
      <c r="X11" s="59">
        <v>-9146627</v>
      </c>
      <c r="Y11" s="60">
        <v>-14.08</v>
      </c>
      <c r="Z11" s="61">
        <v>64962196</v>
      </c>
    </row>
    <row r="12" spans="1:26" ht="12.75">
      <c r="A12" s="57" t="s">
        <v>37</v>
      </c>
      <c r="B12" s="18">
        <v>3323293</v>
      </c>
      <c r="C12" s="18">
        <v>0</v>
      </c>
      <c r="D12" s="58">
        <v>3276870</v>
      </c>
      <c r="E12" s="59">
        <v>3408010</v>
      </c>
      <c r="F12" s="59">
        <v>0</v>
      </c>
      <c r="G12" s="59">
        <v>421354</v>
      </c>
      <c r="H12" s="59">
        <v>15679</v>
      </c>
      <c r="I12" s="59">
        <v>437033</v>
      </c>
      <c r="J12" s="59">
        <v>410555</v>
      </c>
      <c r="K12" s="59">
        <v>151854</v>
      </c>
      <c r="L12" s="59">
        <v>137589</v>
      </c>
      <c r="M12" s="59">
        <v>699998</v>
      </c>
      <c r="N12" s="59">
        <v>139208</v>
      </c>
      <c r="O12" s="59">
        <v>169937</v>
      </c>
      <c r="P12" s="59">
        <v>169979</v>
      </c>
      <c r="Q12" s="59">
        <v>479124</v>
      </c>
      <c r="R12" s="59">
        <v>169502</v>
      </c>
      <c r="S12" s="59">
        <v>169494</v>
      </c>
      <c r="T12" s="59">
        <v>239576</v>
      </c>
      <c r="U12" s="59">
        <v>578572</v>
      </c>
      <c r="V12" s="59">
        <v>2194727</v>
      </c>
      <c r="W12" s="59">
        <v>3408010</v>
      </c>
      <c r="X12" s="59">
        <v>-1213283</v>
      </c>
      <c r="Y12" s="60">
        <v>-35.6</v>
      </c>
      <c r="Z12" s="61">
        <v>3408010</v>
      </c>
    </row>
    <row r="13" spans="1:26" ht="12.75">
      <c r="A13" s="57" t="s">
        <v>113</v>
      </c>
      <c r="B13" s="18">
        <v>26698127</v>
      </c>
      <c r="C13" s="18">
        <v>0</v>
      </c>
      <c r="D13" s="58">
        <v>11191500</v>
      </c>
      <c r="E13" s="59">
        <v>11983820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11983820</v>
      </c>
      <c r="X13" s="59">
        <v>-11983820</v>
      </c>
      <c r="Y13" s="60">
        <v>-100</v>
      </c>
      <c r="Z13" s="61">
        <v>11983820</v>
      </c>
    </row>
    <row r="14" spans="1:26" ht="12.75">
      <c r="A14" s="57" t="s">
        <v>38</v>
      </c>
      <c r="B14" s="18">
        <v>2920958</v>
      </c>
      <c r="C14" s="18">
        <v>0</v>
      </c>
      <c r="D14" s="58">
        <v>721770</v>
      </c>
      <c r="E14" s="59">
        <v>610270</v>
      </c>
      <c r="F14" s="59">
        <v>26606</v>
      </c>
      <c r="G14" s="59">
        <v>49782</v>
      </c>
      <c r="H14" s="59">
        <v>38711</v>
      </c>
      <c r="I14" s="59">
        <v>115099</v>
      </c>
      <c r="J14" s="59">
        <v>36815</v>
      </c>
      <c r="K14" s="59">
        <v>49846</v>
      </c>
      <c r="L14" s="59">
        <v>52229</v>
      </c>
      <c r="M14" s="59">
        <v>138890</v>
      </c>
      <c r="N14" s="59">
        <v>52150</v>
      </c>
      <c r="O14" s="59">
        <v>49721</v>
      </c>
      <c r="P14" s="59">
        <v>45450</v>
      </c>
      <c r="Q14" s="59">
        <v>147321</v>
      </c>
      <c r="R14" s="59">
        <v>0</v>
      </c>
      <c r="S14" s="59">
        <v>35436</v>
      </c>
      <c r="T14" s="59">
        <v>-24261</v>
      </c>
      <c r="U14" s="59">
        <v>11175</v>
      </c>
      <c r="V14" s="59">
        <v>412485</v>
      </c>
      <c r="W14" s="59">
        <v>610270</v>
      </c>
      <c r="X14" s="59">
        <v>-197785</v>
      </c>
      <c r="Y14" s="60">
        <v>-32.41</v>
      </c>
      <c r="Z14" s="61">
        <v>610270</v>
      </c>
    </row>
    <row r="15" spans="1:26" ht="12.75">
      <c r="A15" s="57" t="s">
        <v>39</v>
      </c>
      <c r="B15" s="18">
        <v>36456569</v>
      </c>
      <c r="C15" s="18">
        <v>0</v>
      </c>
      <c r="D15" s="58">
        <v>44281690</v>
      </c>
      <c r="E15" s="59">
        <v>42760640</v>
      </c>
      <c r="F15" s="59">
        <v>150847</v>
      </c>
      <c r="G15" s="59">
        <v>52642</v>
      </c>
      <c r="H15" s="59">
        <v>453327</v>
      </c>
      <c r="I15" s="59">
        <v>656816</v>
      </c>
      <c r="J15" s="59">
        <v>4989638</v>
      </c>
      <c r="K15" s="59">
        <v>3335687</v>
      </c>
      <c r="L15" s="59">
        <v>8194106</v>
      </c>
      <c r="M15" s="59">
        <v>16519431</v>
      </c>
      <c r="N15" s="59">
        <v>237723</v>
      </c>
      <c r="O15" s="59">
        <v>1895532</v>
      </c>
      <c r="P15" s="59">
        <v>119586</v>
      </c>
      <c r="Q15" s="59">
        <v>2252841</v>
      </c>
      <c r="R15" s="59">
        <v>35147</v>
      </c>
      <c r="S15" s="59">
        <v>6621121</v>
      </c>
      <c r="T15" s="59">
        <v>53828</v>
      </c>
      <c r="U15" s="59">
        <v>6710096</v>
      </c>
      <c r="V15" s="59">
        <v>26139184</v>
      </c>
      <c r="W15" s="59">
        <v>42760640</v>
      </c>
      <c r="X15" s="59">
        <v>-16621456</v>
      </c>
      <c r="Y15" s="60">
        <v>-38.87</v>
      </c>
      <c r="Z15" s="61">
        <v>42760640</v>
      </c>
    </row>
    <row r="16" spans="1:26" ht="12.75">
      <c r="A16" s="57" t="s">
        <v>34</v>
      </c>
      <c r="B16" s="18">
        <v>1899029</v>
      </c>
      <c r="C16" s="18">
        <v>0</v>
      </c>
      <c r="D16" s="58">
        <v>558000</v>
      </c>
      <c r="E16" s="59">
        <v>150000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-177</v>
      </c>
      <c r="L16" s="59">
        <v>27160</v>
      </c>
      <c r="M16" s="59">
        <v>26983</v>
      </c>
      <c r="N16" s="59">
        <v>0</v>
      </c>
      <c r="O16" s="59">
        <v>30257</v>
      </c>
      <c r="P16" s="59">
        <v>0</v>
      </c>
      <c r="Q16" s="59">
        <v>30257</v>
      </c>
      <c r="R16" s="59">
        <v>0</v>
      </c>
      <c r="S16" s="59">
        <v>39000</v>
      </c>
      <c r="T16" s="59">
        <v>0</v>
      </c>
      <c r="U16" s="59">
        <v>39000</v>
      </c>
      <c r="V16" s="59">
        <v>96240</v>
      </c>
      <c r="W16" s="59">
        <v>150000</v>
      </c>
      <c r="X16" s="59">
        <v>-53760</v>
      </c>
      <c r="Y16" s="60">
        <v>-35.84</v>
      </c>
      <c r="Z16" s="61">
        <v>150000</v>
      </c>
    </row>
    <row r="17" spans="1:26" ht="12.75">
      <c r="A17" s="57" t="s">
        <v>40</v>
      </c>
      <c r="B17" s="18">
        <v>42266006</v>
      </c>
      <c r="C17" s="18">
        <v>0</v>
      </c>
      <c r="D17" s="58">
        <v>43518202</v>
      </c>
      <c r="E17" s="59">
        <v>40162559</v>
      </c>
      <c r="F17" s="59">
        <v>505434</v>
      </c>
      <c r="G17" s="59">
        <v>456368</v>
      </c>
      <c r="H17" s="59">
        <v>1085903</v>
      </c>
      <c r="I17" s="59">
        <v>2047705</v>
      </c>
      <c r="J17" s="59">
        <v>1093571</v>
      </c>
      <c r="K17" s="59">
        <v>1243342</v>
      </c>
      <c r="L17" s="59">
        <v>1440646</v>
      </c>
      <c r="M17" s="59">
        <v>3777559</v>
      </c>
      <c r="N17" s="59">
        <v>992766</v>
      </c>
      <c r="O17" s="59">
        <v>1957663</v>
      </c>
      <c r="P17" s="59">
        <v>2448026</v>
      </c>
      <c r="Q17" s="59">
        <v>5398455</v>
      </c>
      <c r="R17" s="59">
        <v>437583</v>
      </c>
      <c r="S17" s="59">
        <v>1093291</v>
      </c>
      <c r="T17" s="59">
        <v>876687</v>
      </c>
      <c r="U17" s="59">
        <v>2407561</v>
      </c>
      <c r="V17" s="59">
        <v>13631280</v>
      </c>
      <c r="W17" s="59">
        <v>40162559</v>
      </c>
      <c r="X17" s="59">
        <v>-26531279</v>
      </c>
      <c r="Y17" s="60">
        <v>-66.06</v>
      </c>
      <c r="Z17" s="61">
        <v>40162559</v>
      </c>
    </row>
    <row r="18" spans="1:26" ht="12.75">
      <c r="A18" s="68" t="s">
        <v>41</v>
      </c>
      <c r="B18" s="69">
        <f>SUM(B11:B17)</f>
        <v>169068115</v>
      </c>
      <c r="C18" s="69">
        <f>SUM(C11:C17)</f>
        <v>0</v>
      </c>
      <c r="D18" s="70">
        <f aca="true" t="shared" si="1" ref="D18:Z18">SUM(D11:D17)</f>
        <v>162954198</v>
      </c>
      <c r="E18" s="71">
        <f t="shared" si="1"/>
        <v>164037495</v>
      </c>
      <c r="F18" s="71">
        <f t="shared" si="1"/>
        <v>1864686</v>
      </c>
      <c r="G18" s="71">
        <f t="shared" si="1"/>
        <v>5598743</v>
      </c>
      <c r="H18" s="71">
        <f t="shared" si="1"/>
        <v>7006462</v>
      </c>
      <c r="I18" s="71">
        <f t="shared" si="1"/>
        <v>14469891</v>
      </c>
      <c r="J18" s="71">
        <f t="shared" si="1"/>
        <v>11365898</v>
      </c>
      <c r="K18" s="71">
        <f t="shared" si="1"/>
        <v>10811642</v>
      </c>
      <c r="L18" s="71">
        <f t="shared" si="1"/>
        <v>15733400</v>
      </c>
      <c r="M18" s="71">
        <f t="shared" si="1"/>
        <v>37910940</v>
      </c>
      <c r="N18" s="71">
        <f t="shared" si="1"/>
        <v>6293918</v>
      </c>
      <c r="O18" s="71">
        <f t="shared" si="1"/>
        <v>9086814</v>
      </c>
      <c r="P18" s="71">
        <f t="shared" si="1"/>
        <v>7389274</v>
      </c>
      <c r="Q18" s="71">
        <f t="shared" si="1"/>
        <v>22770006</v>
      </c>
      <c r="R18" s="71">
        <f t="shared" si="1"/>
        <v>5628857</v>
      </c>
      <c r="S18" s="71">
        <f t="shared" si="1"/>
        <v>12798913</v>
      </c>
      <c r="T18" s="71">
        <f t="shared" si="1"/>
        <v>4710878</v>
      </c>
      <c r="U18" s="71">
        <f t="shared" si="1"/>
        <v>23138648</v>
      </c>
      <c r="V18" s="71">
        <f t="shared" si="1"/>
        <v>98289485</v>
      </c>
      <c r="W18" s="71">
        <f t="shared" si="1"/>
        <v>164037495</v>
      </c>
      <c r="X18" s="71">
        <f t="shared" si="1"/>
        <v>-65748010</v>
      </c>
      <c r="Y18" s="66">
        <f>+IF(W18&lt;&gt;0,(X18/W18)*100,0)</f>
        <v>-40.08108633943721</v>
      </c>
      <c r="Z18" s="72">
        <f t="shared" si="1"/>
        <v>164037495</v>
      </c>
    </row>
    <row r="19" spans="1:26" ht="12.75">
      <c r="A19" s="68" t="s">
        <v>42</v>
      </c>
      <c r="B19" s="73">
        <f>+B10-B18</f>
        <v>-31855281</v>
      </c>
      <c r="C19" s="73">
        <f>+C10-C18</f>
        <v>0</v>
      </c>
      <c r="D19" s="74">
        <f aca="true" t="shared" si="2" ref="D19:Z19">+D10-D18</f>
        <v>-870708</v>
      </c>
      <c r="E19" s="75">
        <f t="shared" si="2"/>
        <v>7200773</v>
      </c>
      <c r="F19" s="75">
        <f t="shared" si="2"/>
        <v>10044924</v>
      </c>
      <c r="G19" s="75">
        <f t="shared" si="2"/>
        <v>9427384</v>
      </c>
      <c r="H19" s="75">
        <f t="shared" si="2"/>
        <v>1525096</v>
      </c>
      <c r="I19" s="75">
        <f t="shared" si="2"/>
        <v>20997404</v>
      </c>
      <c r="J19" s="75">
        <f t="shared" si="2"/>
        <v>-2192696</v>
      </c>
      <c r="K19" s="75">
        <f t="shared" si="2"/>
        <v>-1570514</v>
      </c>
      <c r="L19" s="75">
        <f t="shared" si="2"/>
        <v>1122840</v>
      </c>
      <c r="M19" s="75">
        <f t="shared" si="2"/>
        <v>-2640370</v>
      </c>
      <c r="N19" s="75">
        <f t="shared" si="2"/>
        <v>4499547</v>
      </c>
      <c r="O19" s="75">
        <f t="shared" si="2"/>
        <v>-3543962</v>
      </c>
      <c r="P19" s="75">
        <f t="shared" si="2"/>
        <v>8852233</v>
      </c>
      <c r="Q19" s="75">
        <f t="shared" si="2"/>
        <v>9807818</v>
      </c>
      <c r="R19" s="75">
        <f t="shared" si="2"/>
        <v>1992562</v>
      </c>
      <c r="S19" s="75">
        <f t="shared" si="2"/>
        <v>-5156775</v>
      </c>
      <c r="T19" s="75">
        <f t="shared" si="2"/>
        <v>2836913</v>
      </c>
      <c r="U19" s="75">
        <f t="shared" si="2"/>
        <v>-327300</v>
      </c>
      <c r="V19" s="75">
        <f t="shared" si="2"/>
        <v>27837552</v>
      </c>
      <c r="W19" s="75">
        <f>IF(E10=E18,0,W10-W18)</f>
        <v>7200773</v>
      </c>
      <c r="X19" s="75">
        <f t="shared" si="2"/>
        <v>20636779</v>
      </c>
      <c r="Y19" s="76">
        <f>+IF(W19&lt;&gt;0,(X19/W19)*100,0)</f>
        <v>286.591161809989</v>
      </c>
      <c r="Z19" s="77">
        <f t="shared" si="2"/>
        <v>7200773</v>
      </c>
    </row>
    <row r="20" spans="1:26" ht="20.25">
      <c r="A20" s="78" t="s">
        <v>43</v>
      </c>
      <c r="B20" s="79">
        <v>10820197</v>
      </c>
      <c r="C20" s="79">
        <v>0</v>
      </c>
      <c r="D20" s="80">
        <v>52236450</v>
      </c>
      <c r="E20" s="81">
        <v>35346035</v>
      </c>
      <c r="F20" s="81">
        <v>0</v>
      </c>
      <c r="G20" s="81">
        <v>502609</v>
      </c>
      <c r="H20" s="81">
        <v>0</v>
      </c>
      <c r="I20" s="81">
        <v>502609</v>
      </c>
      <c r="J20" s="81">
        <v>0</v>
      </c>
      <c r="K20" s="81">
        <v>0</v>
      </c>
      <c r="L20" s="81">
        <v>429565</v>
      </c>
      <c r="M20" s="81">
        <v>429565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932174</v>
      </c>
      <c r="W20" s="81">
        <v>35346035</v>
      </c>
      <c r="X20" s="81">
        <v>-34413861</v>
      </c>
      <c r="Y20" s="82">
        <v>-97.36</v>
      </c>
      <c r="Z20" s="83">
        <v>35346035</v>
      </c>
    </row>
    <row r="21" spans="1:26" ht="41.25">
      <c r="A21" s="84" t="s">
        <v>114</v>
      </c>
      <c r="B21" s="85">
        <v>381993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115</v>
      </c>
      <c r="B22" s="91">
        <f>SUM(B19:B21)</f>
        <v>-20653091</v>
      </c>
      <c r="C22" s="91">
        <f>SUM(C19:C21)</f>
        <v>0</v>
      </c>
      <c r="D22" s="92">
        <f aca="true" t="shared" si="3" ref="D22:Z22">SUM(D19:D21)</f>
        <v>51365742</v>
      </c>
      <c r="E22" s="93">
        <f t="shared" si="3"/>
        <v>42546808</v>
      </c>
      <c r="F22" s="93">
        <f t="shared" si="3"/>
        <v>10044924</v>
      </c>
      <c r="G22" s="93">
        <f t="shared" si="3"/>
        <v>9929993</v>
      </c>
      <c r="H22" s="93">
        <f t="shared" si="3"/>
        <v>1525096</v>
      </c>
      <c r="I22" s="93">
        <f t="shared" si="3"/>
        <v>21500013</v>
      </c>
      <c r="J22" s="93">
        <f t="shared" si="3"/>
        <v>-2192696</v>
      </c>
      <c r="K22" s="93">
        <f t="shared" si="3"/>
        <v>-1570514</v>
      </c>
      <c r="L22" s="93">
        <f t="shared" si="3"/>
        <v>1552405</v>
      </c>
      <c r="M22" s="93">
        <f t="shared" si="3"/>
        <v>-2210805</v>
      </c>
      <c r="N22" s="93">
        <f t="shared" si="3"/>
        <v>4499547</v>
      </c>
      <c r="O22" s="93">
        <f t="shared" si="3"/>
        <v>-3543962</v>
      </c>
      <c r="P22" s="93">
        <f t="shared" si="3"/>
        <v>8852233</v>
      </c>
      <c r="Q22" s="93">
        <f t="shared" si="3"/>
        <v>9807818</v>
      </c>
      <c r="R22" s="93">
        <f t="shared" si="3"/>
        <v>1992562</v>
      </c>
      <c r="S22" s="93">
        <f t="shared" si="3"/>
        <v>-5156775</v>
      </c>
      <c r="T22" s="93">
        <f t="shared" si="3"/>
        <v>2836913</v>
      </c>
      <c r="U22" s="93">
        <f t="shared" si="3"/>
        <v>-327300</v>
      </c>
      <c r="V22" s="93">
        <f t="shared" si="3"/>
        <v>28769726</v>
      </c>
      <c r="W22" s="93">
        <f t="shared" si="3"/>
        <v>42546808</v>
      </c>
      <c r="X22" s="93">
        <f t="shared" si="3"/>
        <v>-13777082</v>
      </c>
      <c r="Y22" s="94">
        <f>+IF(W22&lt;&gt;0,(X22/W22)*100,0)</f>
        <v>-32.3810002386078</v>
      </c>
      <c r="Z22" s="95">
        <f t="shared" si="3"/>
        <v>42546808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-20653091</v>
      </c>
      <c r="C24" s="73">
        <f>SUM(C22:C23)</f>
        <v>0</v>
      </c>
      <c r="D24" s="74">
        <f aca="true" t="shared" si="4" ref="D24:Z24">SUM(D22:D23)</f>
        <v>51365742</v>
      </c>
      <c r="E24" s="75">
        <f t="shared" si="4"/>
        <v>42546808</v>
      </c>
      <c r="F24" s="75">
        <f t="shared" si="4"/>
        <v>10044924</v>
      </c>
      <c r="G24" s="75">
        <f t="shared" si="4"/>
        <v>9929993</v>
      </c>
      <c r="H24" s="75">
        <f t="shared" si="4"/>
        <v>1525096</v>
      </c>
      <c r="I24" s="75">
        <f t="shared" si="4"/>
        <v>21500013</v>
      </c>
      <c r="J24" s="75">
        <f t="shared" si="4"/>
        <v>-2192696</v>
      </c>
      <c r="K24" s="75">
        <f t="shared" si="4"/>
        <v>-1570514</v>
      </c>
      <c r="L24" s="75">
        <f t="shared" si="4"/>
        <v>1552405</v>
      </c>
      <c r="M24" s="75">
        <f t="shared" si="4"/>
        <v>-2210805</v>
      </c>
      <c r="N24" s="75">
        <f t="shared" si="4"/>
        <v>4499547</v>
      </c>
      <c r="O24" s="75">
        <f t="shared" si="4"/>
        <v>-3543962</v>
      </c>
      <c r="P24" s="75">
        <f t="shared" si="4"/>
        <v>8852233</v>
      </c>
      <c r="Q24" s="75">
        <f t="shared" si="4"/>
        <v>9807818</v>
      </c>
      <c r="R24" s="75">
        <f t="shared" si="4"/>
        <v>1992562</v>
      </c>
      <c r="S24" s="75">
        <f t="shared" si="4"/>
        <v>-5156775</v>
      </c>
      <c r="T24" s="75">
        <f t="shared" si="4"/>
        <v>2836913</v>
      </c>
      <c r="U24" s="75">
        <f t="shared" si="4"/>
        <v>-327300</v>
      </c>
      <c r="V24" s="75">
        <f t="shared" si="4"/>
        <v>28769726</v>
      </c>
      <c r="W24" s="75">
        <f t="shared" si="4"/>
        <v>42546808</v>
      </c>
      <c r="X24" s="75">
        <f t="shared" si="4"/>
        <v>-13777082</v>
      </c>
      <c r="Y24" s="76">
        <f>+IF(W24&lt;&gt;0,(X24/W24)*100,0)</f>
        <v>-32.3810002386078</v>
      </c>
      <c r="Z24" s="77">
        <f t="shared" si="4"/>
        <v>42546808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18775962</v>
      </c>
      <c r="C27" s="21">
        <v>0</v>
      </c>
      <c r="D27" s="103">
        <v>52626450</v>
      </c>
      <c r="E27" s="104">
        <v>35242356</v>
      </c>
      <c r="F27" s="104">
        <v>0</v>
      </c>
      <c r="G27" s="104">
        <v>1114809</v>
      </c>
      <c r="H27" s="104">
        <v>2437173</v>
      </c>
      <c r="I27" s="104">
        <v>3551982</v>
      </c>
      <c r="J27" s="104">
        <v>1782679</v>
      </c>
      <c r="K27" s="104">
        <v>488290</v>
      </c>
      <c r="L27" s="104">
        <v>1256928</v>
      </c>
      <c r="M27" s="104">
        <v>3527897</v>
      </c>
      <c r="N27" s="104">
        <v>349599</v>
      </c>
      <c r="O27" s="104">
        <v>609914</v>
      </c>
      <c r="P27" s="104">
        <v>377068</v>
      </c>
      <c r="Q27" s="104">
        <v>1336581</v>
      </c>
      <c r="R27" s="104">
        <v>171594</v>
      </c>
      <c r="S27" s="104">
        <v>481988</v>
      </c>
      <c r="T27" s="104">
        <v>5771055</v>
      </c>
      <c r="U27" s="104">
        <v>6424637</v>
      </c>
      <c r="V27" s="104">
        <v>14841097</v>
      </c>
      <c r="W27" s="104">
        <v>35242356</v>
      </c>
      <c r="X27" s="104">
        <v>-20401259</v>
      </c>
      <c r="Y27" s="105">
        <v>-57.89</v>
      </c>
      <c r="Z27" s="106">
        <v>35242356</v>
      </c>
    </row>
    <row r="28" spans="1:26" ht="12.75">
      <c r="A28" s="107" t="s">
        <v>47</v>
      </c>
      <c r="B28" s="18">
        <v>16125352</v>
      </c>
      <c r="C28" s="18">
        <v>0</v>
      </c>
      <c r="D28" s="58">
        <v>52236450</v>
      </c>
      <c r="E28" s="59">
        <v>34752356</v>
      </c>
      <c r="F28" s="59">
        <v>0</v>
      </c>
      <c r="G28" s="59">
        <v>1114809</v>
      </c>
      <c r="H28" s="59">
        <v>2437173</v>
      </c>
      <c r="I28" s="59">
        <v>3551982</v>
      </c>
      <c r="J28" s="59">
        <v>1770359</v>
      </c>
      <c r="K28" s="59">
        <v>436690</v>
      </c>
      <c r="L28" s="59">
        <v>1256928</v>
      </c>
      <c r="M28" s="59">
        <v>3463977</v>
      </c>
      <c r="N28" s="59">
        <v>324399</v>
      </c>
      <c r="O28" s="59">
        <v>600831</v>
      </c>
      <c r="P28" s="59">
        <v>377068</v>
      </c>
      <c r="Q28" s="59">
        <v>1302298</v>
      </c>
      <c r="R28" s="59">
        <v>171594</v>
      </c>
      <c r="S28" s="59">
        <v>481988</v>
      </c>
      <c r="T28" s="59">
        <v>5771055</v>
      </c>
      <c r="U28" s="59">
        <v>6424637</v>
      </c>
      <c r="V28" s="59">
        <v>14742894</v>
      </c>
      <c r="W28" s="59">
        <v>34752356</v>
      </c>
      <c r="X28" s="59">
        <v>-20009462</v>
      </c>
      <c r="Y28" s="60">
        <v>-57.58</v>
      </c>
      <c r="Z28" s="61">
        <v>34752356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985296</v>
      </c>
      <c r="C31" s="18">
        <v>0</v>
      </c>
      <c r="D31" s="58">
        <v>390000</v>
      </c>
      <c r="E31" s="59">
        <v>490000</v>
      </c>
      <c r="F31" s="59">
        <v>0</v>
      </c>
      <c r="G31" s="59">
        <v>0</v>
      </c>
      <c r="H31" s="59">
        <v>0</v>
      </c>
      <c r="I31" s="59">
        <v>0</v>
      </c>
      <c r="J31" s="59">
        <v>12320</v>
      </c>
      <c r="K31" s="59">
        <v>51600</v>
      </c>
      <c r="L31" s="59">
        <v>0</v>
      </c>
      <c r="M31" s="59">
        <v>63920</v>
      </c>
      <c r="N31" s="59">
        <v>25200</v>
      </c>
      <c r="O31" s="59">
        <v>9083</v>
      </c>
      <c r="P31" s="59">
        <v>0</v>
      </c>
      <c r="Q31" s="59">
        <v>34283</v>
      </c>
      <c r="R31" s="59">
        <v>0</v>
      </c>
      <c r="S31" s="59">
        <v>0</v>
      </c>
      <c r="T31" s="59">
        <v>0</v>
      </c>
      <c r="U31" s="59">
        <v>0</v>
      </c>
      <c r="V31" s="59">
        <v>98203</v>
      </c>
      <c r="W31" s="59">
        <v>490000</v>
      </c>
      <c r="X31" s="59">
        <v>-391797</v>
      </c>
      <c r="Y31" s="60">
        <v>-79.96</v>
      </c>
      <c r="Z31" s="61">
        <v>490000</v>
      </c>
    </row>
    <row r="32" spans="1:26" ht="12.75">
      <c r="A32" s="68" t="s">
        <v>50</v>
      </c>
      <c r="B32" s="21">
        <f>SUM(B28:B31)</f>
        <v>17110648</v>
      </c>
      <c r="C32" s="21">
        <f>SUM(C28:C31)</f>
        <v>0</v>
      </c>
      <c r="D32" s="103">
        <f aca="true" t="shared" si="5" ref="D32:Z32">SUM(D28:D31)</f>
        <v>52626450</v>
      </c>
      <c r="E32" s="104">
        <f t="shared" si="5"/>
        <v>35242356</v>
      </c>
      <c r="F32" s="104">
        <f t="shared" si="5"/>
        <v>0</v>
      </c>
      <c r="G32" s="104">
        <f t="shared" si="5"/>
        <v>1114809</v>
      </c>
      <c r="H32" s="104">
        <f t="shared" si="5"/>
        <v>2437173</v>
      </c>
      <c r="I32" s="104">
        <f t="shared" si="5"/>
        <v>3551982</v>
      </c>
      <c r="J32" s="104">
        <f t="shared" si="5"/>
        <v>1782679</v>
      </c>
      <c r="K32" s="104">
        <f t="shared" si="5"/>
        <v>488290</v>
      </c>
      <c r="L32" s="104">
        <f t="shared" si="5"/>
        <v>1256928</v>
      </c>
      <c r="M32" s="104">
        <f t="shared" si="5"/>
        <v>3527897</v>
      </c>
      <c r="N32" s="104">
        <f t="shared" si="5"/>
        <v>349599</v>
      </c>
      <c r="O32" s="104">
        <f t="shared" si="5"/>
        <v>609914</v>
      </c>
      <c r="P32" s="104">
        <f t="shared" si="5"/>
        <v>377068</v>
      </c>
      <c r="Q32" s="104">
        <f t="shared" si="5"/>
        <v>1336581</v>
      </c>
      <c r="R32" s="104">
        <f t="shared" si="5"/>
        <v>171594</v>
      </c>
      <c r="S32" s="104">
        <f t="shared" si="5"/>
        <v>481988</v>
      </c>
      <c r="T32" s="104">
        <f t="shared" si="5"/>
        <v>5771055</v>
      </c>
      <c r="U32" s="104">
        <f t="shared" si="5"/>
        <v>6424637</v>
      </c>
      <c r="V32" s="104">
        <f t="shared" si="5"/>
        <v>14841097</v>
      </c>
      <c r="W32" s="104">
        <f t="shared" si="5"/>
        <v>35242356</v>
      </c>
      <c r="X32" s="104">
        <f t="shared" si="5"/>
        <v>-20401259</v>
      </c>
      <c r="Y32" s="105">
        <f>+IF(W32&lt;&gt;0,(X32/W32)*100,0)</f>
        <v>-57.888465232006624</v>
      </c>
      <c r="Z32" s="106">
        <f t="shared" si="5"/>
        <v>35242356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-15204680</v>
      </c>
      <c r="C35" s="18">
        <v>0</v>
      </c>
      <c r="D35" s="58">
        <v>9324062</v>
      </c>
      <c r="E35" s="59">
        <v>62691113</v>
      </c>
      <c r="F35" s="59">
        <v>-2956753</v>
      </c>
      <c r="G35" s="59">
        <v>19684268</v>
      </c>
      <c r="H35" s="59">
        <v>-1717836</v>
      </c>
      <c r="I35" s="59">
        <v>15009679</v>
      </c>
      <c r="J35" s="59">
        <v>-3545556</v>
      </c>
      <c r="K35" s="59">
        <v>2422643</v>
      </c>
      <c r="L35" s="59">
        <v>6205448</v>
      </c>
      <c r="M35" s="59">
        <v>5082535</v>
      </c>
      <c r="N35" s="59">
        <v>-1368985</v>
      </c>
      <c r="O35" s="59">
        <v>5312289</v>
      </c>
      <c r="P35" s="59">
        <v>13355531</v>
      </c>
      <c r="Q35" s="59">
        <v>17298835</v>
      </c>
      <c r="R35" s="59">
        <v>3998247</v>
      </c>
      <c r="S35" s="59">
        <v>-9469083</v>
      </c>
      <c r="T35" s="59">
        <v>16758015</v>
      </c>
      <c r="U35" s="59">
        <v>11287179</v>
      </c>
      <c r="V35" s="59">
        <v>48678228</v>
      </c>
      <c r="W35" s="59">
        <v>62691113</v>
      </c>
      <c r="X35" s="59">
        <v>-14012885</v>
      </c>
      <c r="Y35" s="60">
        <v>-22.35</v>
      </c>
      <c r="Z35" s="61">
        <v>62691113</v>
      </c>
    </row>
    <row r="36" spans="1:26" ht="12.75">
      <c r="A36" s="57" t="s">
        <v>53</v>
      </c>
      <c r="B36" s="18">
        <v>-7506881</v>
      </c>
      <c r="C36" s="18">
        <v>0</v>
      </c>
      <c r="D36" s="58">
        <v>41434950</v>
      </c>
      <c r="E36" s="59">
        <v>350378538</v>
      </c>
      <c r="F36" s="59">
        <v>0</v>
      </c>
      <c r="G36" s="59">
        <v>1114809</v>
      </c>
      <c r="H36" s="59">
        <v>2437173</v>
      </c>
      <c r="I36" s="59">
        <v>3551982</v>
      </c>
      <c r="J36" s="59">
        <v>1782679</v>
      </c>
      <c r="K36" s="59">
        <v>488290</v>
      </c>
      <c r="L36" s="59">
        <v>1256928</v>
      </c>
      <c r="M36" s="59">
        <v>3527897</v>
      </c>
      <c r="N36" s="59">
        <v>349599</v>
      </c>
      <c r="O36" s="59">
        <v>609914</v>
      </c>
      <c r="P36" s="59">
        <v>377068</v>
      </c>
      <c r="Q36" s="59">
        <v>1336581</v>
      </c>
      <c r="R36" s="59">
        <v>171594</v>
      </c>
      <c r="S36" s="59">
        <v>481988</v>
      </c>
      <c r="T36" s="59">
        <v>5771055</v>
      </c>
      <c r="U36" s="59">
        <v>6424637</v>
      </c>
      <c r="V36" s="59">
        <v>14841097</v>
      </c>
      <c r="W36" s="59">
        <v>350378538</v>
      </c>
      <c r="X36" s="59">
        <v>-335537441</v>
      </c>
      <c r="Y36" s="60">
        <v>-95.76</v>
      </c>
      <c r="Z36" s="61">
        <v>350378538</v>
      </c>
    </row>
    <row r="37" spans="1:26" ht="12.75">
      <c r="A37" s="57" t="s">
        <v>54</v>
      </c>
      <c r="B37" s="18">
        <v>-5271117</v>
      </c>
      <c r="C37" s="18">
        <v>0</v>
      </c>
      <c r="D37" s="58">
        <v>-950000</v>
      </c>
      <c r="E37" s="59">
        <v>89293637</v>
      </c>
      <c r="F37" s="59">
        <v>-13010424</v>
      </c>
      <c r="G37" s="59">
        <v>10856625</v>
      </c>
      <c r="H37" s="59">
        <v>-799523</v>
      </c>
      <c r="I37" s="59">
        <v>-2953322</v>
      </c>
      <c r="J37" s="59">
        <v>410343</v>
      </c>
      <c r="K37" s="59">
        <v>4496505</v>
      </c>
      <c r="L37" s="59">
        <v>5937057</v>
      </c>
      <c r="M37" s="59">
        <v>10843905</v>
      </c>
      <c r="N37" s="59">
        <v>-5544557</v>
      </c>
      <c r="O37" s="59">
        <v>9475801</v>
      </c>
      <c r="P37" s="59">
        <v>4883691</v>
      </c>
      <c r="Q37" s="59">
        <v>8814935</v>
      </c>
      <c r="R37" s="59">
        <v>2177274</v>
      </c>
      <c r="S37" s="59">
        <v>-3867748</v>
      </c>
      <c r="T37" s="59">
        <v>19689089</v>
      </c>
      <c r="U37" s="59">
        <v>17998615</v>
      </c>
      <c r="V37" s="59">
        <v>34704133</v>
      </c>
      <c r="W37" s="59">
        <v>89293637</v>
      </c>
      <c r="X37" s="59">
        <v>-54589504</v>
      </c>
      <c r="Y37" s="60">
        <v>-61.13</v>
      </c>
      <c r="Z37" s="61">
        <v>89293637</v>
      </c>
    </row>
    <row r="38" spans="1:26" ht="12.75">
      <c r="A38" s="57" t="s">
        <v>55</v>
      </c>
      <c r="B38" s="18">
        <v>2567306</v>
      </c>
      <c r="C38" s="18">
        <v>0</v>
      </c>
      <c r="D38" s="58">
        <v>343270</v>
      </c>
      <c r="E38" s="59">
        <v>30929521</v>
      </c>
      <c r="F38" s="59">
        <v>0</v>
      </c>
      <c r="G38" s="59">
        <v>16764</v>
      </c>
      <c r="H38" s="59">
        <v>0</v>
      </c>
      <c r="I38" s="59">
        <v>16764</v>
      </c>
      <c r="J38" s="59">
        <v>15232</v>
      </c>
      <c r="K38" s="59">
        <v>-15341</v>
      </c>
      <c r="L38" s="59">
        <v>0</v>
      </c>
      <c r="M38" s="59">
        <v>-109</v>
      </c>
      <c r="N38" s="59">
        <v>25620</v>
      </c>
      <c r="O38" s="59">
        <v>14442</v>
      </c>
      <c r="P38" s="59">
        <v>0</v>
      </c>
      <c r="Q38" s="59">
        <v>40062</v>
      </c>
      <c r="R38" s="59">
        <v>0</v>
      </c>
      <c r="S38" s="59">
        <v>37414</v>
      </c>
      <c r="T38" s="59">
        <v>3055</v>
      </c>
      <c r="U38" s="59">
        <v>40469</v>
      </c>
      <c r="V38" s="59">
        <v>97186</v>
      </c>
      <c r="W38" s="59">
        <v>30929521</v>
      </c>
      <c r="X38" s="59">
        <v>-30832335</v>
      </c>
      <c r="Y38" s="60">
        <v>-99.69</v>
      </c>
      <c r="Z38" s="61">
        <v>30929521</v>
      </c>
    </row>
    <row r="39" spans="1:26" ht="12.75">
      <c r="A39" s="57" t="s">
        <v>56</v>
      </c>
      <c r="B39" s="18">
        <v>645326</v>
      </c>
      <c r="C39" s="18">
        <v>0</v>
      </c>
      <c r="D39" s="58">
        <v>0</v>
      </c>
      <c r="E39" s="59">
        <v>250299685</v>
      </c>
      <c r="F39" s="59">
        <v>8747</v>
      </c>
      <c r="G39" s="59">
        <v>-4312</v>
      </c>
      <c r="H39" s="59">
        <v>-6246</v>
      </c>
      <c r="I39" s="59">
        <v>-1811</v>
      </c>
      <c r="J39" s="59">
        <v>4243</v>
      </c>
      <c r="K39" s="59">
        <v>275</v>
      </c>
      <c r="L39" s="59">
        <v>-27089</v>
      </c>
      <c r="M39" s="59">
        <v>-22571</v>
      </c>
      <c r="N39" s="59">
        <v>0</v>
      </c>
      <c r="O39" s="59">
        <v>-24078</v>
      </c>
      <c r="P39" s="59">
        <v>-3330</v>
      </c>
      <c r="Q39" s="59">
        <v>-27408</v>
      </c>
      <c r="R39" s="59">
        <v>0</v>
      </c>
      <c r="S39" s="59">
        <v>0</v>
      </c>
      <c r="T39" s="59">
        <v>0</v>
      </c>
      <c r="U39" s="59">
        <v>0</v>
      </c>
      <c r="V39" s="59">
        <v>-51790</v>
      </c>
      <c r="W39" s="59">
        <v>250299685</v>
      </c>
      <c r="X39" s="59">
        <v>-250351475</v>
      </c>
      <c r="Y39" s="60">
        <v>-100.02</v>
      </c>
      <c r="Z39" s="61">
        <v>250299685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-114559240</v>
      </c>
      <c r="C42" s="18">
        <v>0</v>
      </c>
      <c r="D42" s="58">
        <v>51821488</v>
      </c>
      <c r="E42" s="59">
        <v>66384986</v>
      </c>
      <c r="F42" s="59">
        <v>-1852798</v>
      </c>
      <c r="G42" s="59">
        <v>-5598743</v>
      </c>
      <c r="H42" s="59">
        <v>-6990800</v>
      </c>
      <c r="I42" s="59">
        <v>-14442341</v>
      </c>
      <c r="J42" s="59">
        <v>-11350985</v>
      </c>
      <c r="K42" s="59">
        <v>-10811642</v>
      </c>
      <c r="L42" s="59">
        <v>-15730623</v>
      </c>
      <c r="M42" s="59">
        <v>-37893250</v>
      </c>
      <c r="N42" s="59">
        <v>-6293918</v>
      </c>
      <c r="O42" s="59">
        <v>-9086814</v>
      </c>
      <c r="P42" s="59">
        <v>-7392490</v>
      </c>
      <c r="Q42" s="59">
        <v>-22773222</v>
      </c>
      <c r="R42" s="59">
        <v>-5622220</v>
      </c>
      <c r="S42" s="59">
        <v>-12798913</v>
      </c>
      <c r="T42" s="59">
        <v>-4710878</v>
      </c>
      <c r="U42" s="59">
        <v>-23132011</v>
      </c>
      <c r="V42" s="59">
        <v>-98240824</v>
      </c>
      <c r="W42" s="59">
        <v>66384986</v>
      </c>
      <c r="X42" s="59">
        <v>-164625810</v>
      </c>
      <c r="Y42" s="60">
        <v>-247.99</v>
      </c>
      <c r="Z42" s="61">
        <v>66384986</v>
      </c>
    </row>
    <row r="43" spans="1:26" ht="12.75">
      <c r="A43" s="57" t="s">
        <v>59</v>
      </c>
      <c r="B43" s="18">
        <v>35510</v>
      </c>
      <c r="C43" s="18">
        <v>0</v>
      </c>
      <c r="D43" s="58">
        <v>-35510</v>
      </c>
      <c r="E43" s="59">
        <v>-299497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-299497</v>
      </c>
      <c r="X43" s="59">
        <v>299497</v>
      </c>
      <c r="Y43" s="60">
        <v>-100</v>
      </c>
      <c r="Z43" s="61">
        <v>-299497</v>
      </c>
    </row>
    <row r="44" spans="1:26" ht="12.75">
      <c r="A44" s="57" t="s">
        <v>60</v>
      </c>
      <c r="B44" s="18">
        <v>571449</v>
      </c>
      <c r="C44" s="18">
        <v>0</v>
      </c>
      <c r="D44" s="58">
        <v>425782</v>
      </c>
      <c r="E44" s="59">
        <v>1400936</v>
      </c>
      <c r="F44" s="59">
        <v>51478</v>
      </c>
      <c r="G44" s="59">
        <v>41097</v>
      </c>
      <c r="H44" s="59">
        <v>34965</v>
      </c>
      <c r="I44" s="59">
        <v>127540</v>
      </c>
      <c r="J44" s="59">
        <v>44708</v>
      </c>
      <c r="K44" s="59">
        <v>34295</v>
      </c>
      <c r="L44" s="59">
        <v>43952</v>
      </c>
      <c r="M44" s="59">
        <v>122955</v>
      </c>
      <c r="N44" s="59">
        <v>34850</v>
      </c>
      <c r="O44" s="59">
        <v>37318</v>
      </c>
      <c r="P44" s="59">
        <v>47784</v>
      </c>
      <c r="Q44" s="59">
        <v>119952</v>
      </c>
      <c r="R44" s="59">
        <v>1875</v>
      </c>
      <c r="S44" s="59">
        <v>45133</v>
      </c>
      <c r="T44" s="59">
        <v>95909</v>
      </c>
      <c r="U44" s="59">
        <v>142917</v>
      </c>
      <c r="V44" s="59">
        <v>513364</v>
      </c>
      <c r="W44" s="59">
        <v>1389988</v>
      </c>
      <c r="X44" s="59">
        <v>-876624</v>
      </c>
      <c r="Y44" s="60">
        <v>-63.07</v>
      </c>
      <c r="Z44" s="61">
        <v>1400936</v>
      </c>
    </row>
    <row r="45" spans="1:26" ht="12.75">
      <c r="A45" s="68" t="s">
        <v>61</v>
      </c>
      <c r="B45" s="21">
        <v>-113954493</v>
      </c>
      <c r="C45" s="21">
        <v>0</v>
      </c>
      <c r="D45" s="103">
        <v>52211760</v>
      </c>
      <c r="E45" s="104">
        <v>79117659</v>
      </c>
      <c r="F45" s="104">
        <v>-1801320</v>
      </c>
      <c r="G45" s="104">
        <f>+F45+G42+G43+G44+G83</f>
        <v>-7358966</v>
      </c>
      <c r="H45" s="104">
        <f>+G45+H42+H43+H44+H83</f>
        <v>-14314801</v>
      </c>
      <c r="I45" s="104">
        <f>+H45</f>
        <v>-14314801</v>
      </c>
      <c r="J45" s="104">
        <f>+H45+J42+J43+J44+J83</f>
        <v>-25621078</v>
      </c>
      <c r="K45" s="104">
        <f>+J45+K42+K43+K44+K83</f>
        <v>-36398425</v>
      </c>
      <c r="L45" s="104">
        <f>+K45+L42+L43+L44+L83</f>
        <v>-52085096</v>
      </c>
      <c r="M45" s="104">
        <f>+L45</f>
        <v>-52085096</v>
      </c>
      <c r="N45" s="104">
        <f>+L45+N42+N43+N44+N83</f>
        <v>-58344164</v>
      </c>
      <c r="O45" s="104">
        <f>+N45+O42+O43+O44+O83</f>
        <v>-67393660</v>
      </c>
      <c r="P45" s="104">
        <f>+O45+P42+P43+P44+P83</f>
        <v>-74738366</v>
      </c>
      <c r="Q45" s="104">
        <f>+P45</f>
        <v>-74738366</v>
      </c>
      <c r="R45" s="104">
        <f>+P45+R42+R43+R44+R83</f>
        <v>-80358711</v>
      </c>
      <c r="S45" s="104">
        <f>+R45+S42+S43+S44+S83</f>
        <v>-93112491</v>
      </c>
      <c r="T45" s="104">
        <f>+S45+T42+T43+T44+T83</f>
        <v>-97727460</v>
      </c>
      <c r="U45" s="104">
        <f>+T45</f>
        <v>-97727460</v>
      </c>
      <c r="V45" s="104">
        <f>+U45</f>
        <v>-97727460</v>
      </c>
      <c r="W45" s="104">
        <f>+W83+W42+W43+W44</f>
        <v>79106711</v>
      </c>
      <c r="X45" s="104">
        <f>+V45-W45</f>
        <v>-176834171</v>
      </c>
      <c r="Y45" s="105">
        <f>+IF(W45&lt;&gt;0,+(X45/W45)*100,0)</f>
        <v>-223.53877283559422</v>
      </c>
      <c r="Z45" s="106">
        <v>79117659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92.88518600524975</v>
      </c>
      <c r="E59" s="10">
        <f t="shared" si="7"/>
        <v>92.88518600524975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92.88518600524975</v>
      </c>
      <c r="X59" s="10">
        <f t="shared" si="7"/>
        <v>0</v>
      </c>
      <c r="Y59" s="10">
        <f t="shared" si="7"/>
        <v>0</v>
      </c>
      <c r="Z59" s="11">
        <f t="shared" si="7"/>
        <v>92.88518600524975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95.01578485395967</v>
      </c>
      <c r="E61" s="13">
        <f t="shared" si="7"/>
        <v>101.74562209774538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101.74562209774538</v>
      </c>
      <c r="X61" s="13">
        <f t="shared" si="7"/>
        <v>0</v>
      </c>
      <c r="Y61" s="13">
        <f t="shared" si="7"/>
        <v>0</v>
      </c>
      <c r="Z61" s="14">
        <f t="shared" si="7"/>
        <v>101.74562209774538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78.65800338761476</v>
      </c>
      <c r="E62" s="13">
        <f t="shared" si="7"/>
        <v>78.65800338761476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78.65800338761476</v>
      </c>
      <c r="X62" s="13">
        <f t="shared" si="7"/>
        <v>0</v>
      </c>
      <c r="Y62" s="13">
        <f t="shared" si="7"/>
        <v>0</v>
      </c>
      <c r="Z62" s="14">
        <f t="shared" si="7"/>
        <v>78.65800338761476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80</v>
      </c>
      <c r="E63" s="13">
        <f t="shared" si="7"/>
        <v>80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80</v>
      </c>
      <c r="X63" s="13">
        <f t="shared" si="7"/>
        <v>0</v>
      </c>
      <c r="Y63" s="13">
        <f t="shared" si="7"/>
        <v>0</v>
      </c>
      <c r="Z63" s="14">
        <f t="shared" si="7"/>
        <v>80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80</v>
      </c>
      <c r="E64" s="13">
        <f t="shared" si="7"/>
        <v>79.10388474138978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79.10388474138978</v>
      </c>
      <c r="X64" s="13">
        <f t="shared" si="7"/>
        <v>0</v>
      </c>
      <c r="Y64" s="13">
        <f t="shared" si="7"/>
        <v>0</v>
      </c>
      <c r="Z64" s="14">
        <f t="shared" si="7"/>
        <v>79.10388474138978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9.35689991319074</v>
      </c>
      <c r="E66" s="16">
        <f t="shared" si="7"/>
        <v>13.836471274673043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13.836471274673043</v>
      </c>
      <c r="X66" s="16">
        <f t="shared" si="7"/>
        <v>0</v>
      </c>
      <c r="Y66" s="16">
        <f t="shared" si="7"/>
        <v>0</v>
      </c>
      <c r="Z66" s="17">
        <f t="shared" si="7"/>
        <v>13.836471274673043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15549080</v>
      </c>
      <c r="C68" s="18">
        <v>0</v>
      </c>
      <c r="D68" s="19">
        <v>17116990</v>
      </c>
      <c r="E68" s="20">
        <v>17116990</v>
      </c>
      <c r="F68" s="20">
        <v>5444798</v>
      </c>
      <c r="G68" s="20">
        <v>0</v>
      </c>
      <c r="H68" s="20">
        <v>998112</v>
      </c>
      <c r="I68" s="20">
        <v>6442910</v>
      </c>
      <c r="J68" s="20">
        <v>989573</v>
      </c>
      <c r="K68" s="20">
        <v>997579</v>
      </c>
      <c r="L68" s="20">
        <v>998496</v>
      </c>
      <c r="M68" s="20">
        <v>2985648</v>
      </c>
      <c r="N68" s="20">
        <v>1037280</v>
      </c>
      <c r="O68" s="20">
        <v>43332</v>
      </c>
      <c r="P68" s="20">
        <v>1101410</v>
      </c>
      <c r="Q68" s="20">
        <v>2182022</v>
      </c>
      <c r="R68" s="20">
        <v>1035355</v>
      </c>
      <c r="S68" s="20">
        <v>1036414</v>
      </c>
      <c r="T68" s="20">
        <v>1021866</v>
      </c>
      <c r="U68" s="20">
        <v>3093635</v>
      </c>
      <c r="V68" s="20">
        <v>14704215</v>
      </c>
      <c r="W68" s="20">
        <v>17116990</v>
      </c>
      <c r="X68" s="20">
        <v>0</v>
      </c>
      <c r="Y68" s="19">
        <v>0</v>
      </c>
      <c r="Z68" s="22">
        <v>17116990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44924234</v>
      </c>
      <c r="C70" s="18">
        <v>0</v>
      </c>
      <c r="D70" s="19">
        <v>59572930</v>
      </c>
      <c r="E70" s="20">
        <v>60969840</v>
      </c>
      <c r="F70" s="20">
        <v>4536788</v>
      </c>
      <c r="G70" s="20">
        <v>1275104</v>
      </c>
      <c r="H70" s="20">
        <v>4787968</v>
      </c>
      <c r="I70" s="20">
        <v>10599860</v>
      </c>
      <c r="J70" s="20">
        <v>4101721</v>
      </c>
      <c r="K70" s="20">
        <v>4210863</v>
      </c>
      <c r="L70" s="20">
        <v>4279603</v>
      </c>
      <c r="M70" s="20">
        <v>12592187</v>
      </c>
      <c r="N70" s="20">
        <v>4241010</v>
      </c>
      <c r="O70" s="20">
        <v>3616186</v>
      </c>
      <c r="P70" s="20">
        <v>4507863</v>
      </c>
      <c r="Q70" s="20">
        <v>12365059</v>
      </c>
      <c r="R70" s="20">
        <v>3423287</v>
      </c>
      <c r="S70" s="20">
        <v>3900591</v>
      </c>
      <c r="T70" s="20">
        <v>3988811</v>
      </c>
      <c r="U70" s="20">
        <v>11312689</v>
      </c>
      <c r="V70" s="20">
        <v>46869795</v>
      </c>
      <c r="W70" s="20">
        <v>60969840</v>
      </c>
      <c r="X70" s="20">
        <v>0</v>
      </c>
      <c r="Y70" s="19">
        <v>0</v>
      </c>
      <c r="Z70" s="22">
        <v>60969840</v>
      </c>
    </row>
    <row r="71" spans="1:26" ht="12.75" hidden="1">
      <c r="A71" s="38" t="s">
        <v>67</v>
      </c>
      <c r="B71" s="18">
        <v>12772963</v>
      </c>
      <c r="C71" s="18">
        <v>0</v>
      </c>
      <c r="D71" s="19">
        <v>16920460</v>
      </c>
      <c r="E71" s="20">
        <v>16920460</v>
      </c>
      <c r="F71" s="20">
        <v>1095135</v>
      </c>
      <c r="G71" s="20">
        <v>4572</v>
      </c>
      <c r="H71" s="20">
        <v>1310152</v>
      </c>
      <c r="I71" s="20">
        <v>2409859</v>
      </c>
      <c r="J71" s="20">
        <v>1208125</v>
      </c>
      <c r="K71" s="20">
        <v>1456413</v>
      </c>
      <c r="L71" s="20">
        <v>1488332</v>
      </c>
      <c r="M71" s="20">
        <v>4152870</v>
      </c>
      <c r="N71" s="20">
        <v>2645626</v>
      </c>
      <c r="O71" s="20">
        <v>692060</v>
      </c>
      <c r="P71" s="20">
        <v>2555896</v>
      </c>
      <c r="Q71" s="20">
        <v>5893582</v>
      </c>
      <c r="R71" s="20">
        <v>1922890</v>
      </c>
      <c r="S71" s="20">
        <v>1432023</v>
      </c>
      <c r="T71" s="20">
        <v>1042755</v>
      </c>
      <c r="U71" s="20">
        <v>4397668</v>
      </c>
      <c r="V71" s="20">
        <v>16853979</v>
      </c>
      <c r="W71" s="20">
        <v>16920460</v>
      </c>
      <c r="X71" s="20">
        <v>0</v>
      </c>
      <c r="Y71" s="19">
        <v>0</v>
      </c>
      <c r="Z71" s="22">
        <v>16920460</v>
      </c>
    </row>
    <row r="72" spans="1:26" ht="12.75" hidden="1">
      <c r="A72" s="38" t="s">
        <v>68</v>
      </c>
      <c r="B72" s="18">
        <v>6174047</v>
      </c>
      <c r="C72" s="18">
        <v>0</v>
      </c>
      <c r="D72" s="19">
        <v>6271120</v>
      </c>
      <c r="E72" s="20">
        <v>6271120</v>
      </c>
      <c r="F72" s="20">
        <v>51187</v>
      </c>
      <c r="G72" s="20">
        <v>20048</v>
      </c>
      <c r="H72" s="20">
        <v>596063</v>
      </c>
      <c r="I72" s="20">
        <v>667298</v>
      </c>
      <c r="J72" s="20">
        <v>590718</v>
      </c>
      <c r="K72" s="20">
        <v>576576</v>
      </c>
      <c r="L72" s="20">
        <v>595925</v>
      </c>
      <c r="M72" s="20">
        <v>1763219</v>
      </c>
      <c r="N72" s="20">
        <v>574864</v>
      </c>
      <c r="O72" s="20">
        <v>51099</v>
      </c>
      <c r="P72" s="20">
        <v>572476</v>
      </c>
      <c r="Q72" s="20">
        <v>1198439</v>
      </c>
      <c r="R72" s="20">
        <v>558849</v>
      </c>
      <c r="S72" s="20">
        <v>567287</v>
      </c>
      <c r="T72" s="20">
        <v>564001</v>
      </c>
      <c r="U72" s="20">
        <v>1690137</v>
      </c>
      <c r="V72" s="20">
        <v>5319093</v>
      </c>
      <c r="W72" s="20">
        <v>6271120</v>
      </c>
      <c r="X72" s="20">
        <v>0</v>
      </c>
      <c r="Y72" s="19">
        <v>0</v>
      </c>
      <c r="Z72" s="22">
        <v>6271120</v>
      </c>
    </row>
    <row r="73" spans="1:26" ht="12.75" hidden="1">
      <c r="A73" s="38" t="s">
        <v>69</v>
      </c>
      <c r="B73" s="18">
        <v>5801162</v>
      </c>
      <c r="C73" s="18">
        <v>0</v>
      </c>
      <c r="D73" s="19">
        <v>6193320</v>
      </c>
      <c r="E73" s="20">
        <v>6263480</v>
      </c>
      <c r="F73" s="20">
        <v>14282</v>
      </c>
      <c r="G73" s="20">
        <v>-1287</v>
      </c>
      <c r="H73" s="20">
        <v>578350</v>
      </c>
      <c r="I73" s="20">
        <v>591345</v>
      </c>
      <c r="J73" s="20">
        <v>560593</v>
      </c>
      <c r="K73" s="20">
        <v>554479</v>
      </c>
      <c r="L73" s="20">
        <v>556990</v>
      </c>
      <c r="M73" s="20">
        <v>1672062</v>
      </c>
      <c r="N73" s="20">
        <v>556449</v>
      </c>
      <c r="O73" s="20">
        <v>6498</v>
      </c>
      <c r="P73" s="20">
        <v>552018</v>
      </c>
      <c r="Q73" s="20">
        <v>1114965</v>
      </c>
      <c r="R73" s="20">
        <v>552243</v>
      </c>
      <c r="S73" s="20">
        <v>551366</v>
      </c>
      <c r="T73" s="20">
        <v>550927</v>
      </c>
      <c r="U73" s="20">
        <v>1654536</v>
      </c>
      <c r="V73" s="20">
        <v>5032908</v>
      </c>
      <c r="W73" s="20">
        <v>6263480</v>
      </c>
      <c r="X73" s="20">
        <v>0</v>
      </c>
      <c r="Y73" s="19">
        <v>0</v>
      </c>
      <c r="Z73" s="22">
        <v>6263480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49070</v>
      </c>
      <c r="C75" s="27">
        <v>0</v>
      </c>
      <c r="D75" s="28">
        <v>5621520</v>
      </c>
      <c r="E75" s="29">
        <v>5621520</v>
      </c>
      <c r="F75" s="29">
        <v>1908</v>
      </c>
      <c r="G75" s="29">
        <v>0</v>
      </c>
      <c r="H75" s="29">
        <v>0</v>
      </c>
      <c r="I75" s="29">
        <v>1908</v>
      </c>
      <c r="J75" s="29">
        <v>2015</v>
      </c>
      <c r="K75" s="29">
        <v>1973</v>
      </c>
      <c r="L75" s="29">
        <v>2059</v>
      </c>
      <c r="M75" s="29">
        <v>6047</v>
      </c>
      <c r="N75" s="29">
        <v>1780</v>
      </c>
      <c r="O75" s="29">
        <v>0</v>
      </c>
      <c r="P75" s="29">
        <v>1656</v>
      </c>
      <c r="Q75" s="29">
        <v>3436</v>
      </c>
      <c r="R75" s="29">
        <v>0</v>
      </c>
      <c r="S75" s="29">
        <v>6201</v>
      </c>
      <c r="T75" s="29">
        <v>0</v>
      </c>
      <c r="U75" s="29">
        <v>6201</v>
      </c>
      <c r="V75" s="29">
        <v>17592</v>
      </c>
      <c r="W75" s="29">
        <v>5621520</v>
      </c>
      <c r="X75" s="29">
        <v>0</v>
      </c>
      <c r="Y75" s="28">
        <v>0</v>
      </c>
      <c r="Z75" s="30">
        <v>5621520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15899148</v>
      </c>
      <c r="E77" s="20">
        <v>15899148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15899148</v>
      </c>
      <c r="X77" s="20">
        <v>0</v>
      </c>
      <c r="Y77" s="19">
        <v>0</v>
      </c>
      <c r="Z77" s="22">
        <v>15899148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56603687</v>
      </c>
      <c r="E79" s="20">
        <v>62034143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62034143</v>
      </c>
      <c r="X79" s="20">
        <v>0</v>
      </c>
      <c r="Y79" s="19">
        <v>0</v>
      </c>
      <c r="Z79" s="22">
        <v>62034143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13309296</v>
      </c>
      <c r="E80" s="20">
        <v>13309296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13309296</v>
      </c>
      <c r="X80" s="20">
        <v>0</v>
      </c>
      <c r="Y80" s="19">
        <v>0</v>
      </c>
      <c r="Z80" s="22">
        <v>13309296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5016896</v>
      </c>
      <c r="E81" s="20">
        <v>5016896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5016896</v>
      </c>
      <c r="X81" s="20">
        <v>0</v>
      </c>
      <c r="Y81" s="19">
        <v>0</v>
      </c>
      <c r="Z81" s="22">
        <v>5016896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4954656</v>
      </c>
      <c r="E82" s="20">
        <v>4954656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4954656</v>
      </c>
      <c r="X82" s="20">
        <v>0</v>
      </c>
      <c r="Y82" s="19">
        <v>0</v>
      </c>
      <c r="Z82" s="22">
        <v>4954656</v>
      </c>
    </row>
    <row r="83" spans="1:26" ht="12.75" hidden="1">
      <c r="A83" s="38"/>
      <c r="B83" s="18">
        <v>-2212</v>
      </c>
      <c r="C83" s="18"/>
      <c r="D83" s="19"/>
      <c r="E83" s="20">
        <v>11631234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11631234</v>
      </c>
      <c r="X83" s="20"/>
      <c r="Y83" s="19"/>
      <c r="Z83" s="22">
        <v>11631234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526000</v>
      </c>
      <c r="E84" s="29">
        <v>777820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777820</v>
      </c>
      <c r="X84" s="29">
        <v>0</v>
      </c>
      <c r="Y84" s="28">
        <v>0</v>
      </c>
      <c r="Z84" s="30">
        <v>777820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86657328</v>
      </c>
      <c r="C5" s="18">
        <v>0</v>
      </c>
      <c r="D5" s="58">
        <v>94656652</v>
      </c>
      <c r="E5" s="59">
        <v>94656652</v>
      </c>
      <c r="F5" s="59">
        <v>96226471</v>
      </c>
      <c r="G5" s="59">
        <v>-321083</v>
      </c>
      <c r="H5" s="59">
        <v>-367504</v>
      </c>
      <c r="I5" s="59">
        <v>95537884</v>
      </c>
      <c r="J5" s="59">
        <v>-113495</v>
      </c>
      <c r="K5" s="59">
        <v>-125270</v>
      </c>
      <c r="L5" s="59">
        <v>612371</v>
      </c>
      <c r="M5" s="59">
        <v>373606</v>
      </c>
      <c r="N5" s="59">
        <v>-110385</v>
      </c>
      <c r="O5" s="59">
        <v>-110523</v>
      </c>
      <c r="P5" s="59">
        <v>-105788</v>
      </c>
      <c r="Q5" s="59">
        <v>-326696</v>
      </c>
      <c r="R5" s="59">
        <v>-180103</v>
      </c>
      <c r="S5" s="59">
        <v>75803</v>
      </c>
      <c r="T5" s="59">
        <v>-140792</v>
      </c>
      <c r="U5" s="59">
        <v>-245092</v>
      </c>
      <c r="V5" s="59">
        <v>95339702</v>
      </c>
      <c r="W5" s="59">
        <v>94656652</v>
      </c>
      <c r="X5" s="59">
        <v>683050</v>
      </c>
      <c r="Y5" s="60">
        <v>0.72</v>
      </c>
      <c r="Z5" s="61">
        <v>94656652</v>
      </c>
    </row>
    <row r="6" spans="1:26" ht="12.75">
      <c r="A6" s="57" t="s">
        <v>32</v>
      </c>
      <c r="B6" s="18">
        <v>218878708</v>
      </c>
      <c r="C6" s="18">
        <v>0</v>
      </c>
      <c r="D6" s="58">
        <v>245124289</v>
      </c>
      <c r="E6" s="59">
        <v>245354289</v>
      </c>
      <c r="F6" s="59">
        <v>28887286</v>
      </c>
      <c r="G6" s="59">
        <v>19013224</v>
      </c>
      <c r="H6" s="59">
        <v>14073243</v>
      </c>
      <c r="I6" s="59">
        <v>61973753</v>
      </c>
      <c r="J6" s="59">
        <v>19954986</v>
      </c>
      <c r="K6" s="59">
        <v>19550203</v>
      </c>
      <c r="L6" s="59">
        <v>18159250</v>
      </c>
      <c r="M6" s="59">
        <v>57664439</v>
      </c>
      <c r="N6" s="59">
        <v>24317763</v>
      </c>
      <c r="O6" s="59">
        <v>18464464</v>
      </c>
      <c r="P6" s="59">
        <v>19024759</v>
      </c>
      <c r="Q6" s="59">
        <v>61806986</v>
      </c>
      <c r="R6" s="59">
        <v>16993186</v>
      </c>
      <c r="S6" s="59">
        <v>18860080</v>
      </c>
      <c r="T6" s="59">
        <v>20849209</v>
      </c>
      <c r="U6" s="59">
        <v>56702475</v>
      </c>
      <c r="V6" s="59">
        <v>238147653</v>
      </c>
      <c r="W6" s="59">
        <v>245354289</v>
      </c>
      <c r="X6" s="59">
        <v>-7206636</v>
      </c>
      <c r="Y6" s="60">
        <v>-2.94</v>
      </c>
      <c r="Z6" s="61">
        <v>245354289</v>
      </c>
    </row>
    <row r="7" spans="1:26" ht="12.75">
      <c r="A7" s="57" t="s">
        <v>33</v>
      </c>
      <c r="B7" s="18">
        <v>18188992</v>
      </c>
      <c r="C7" s="18">
        <v>0</v>
      </c>
      <c r="D7" s="58">
        <v>8688286</v>
      </c>
      <c r="E7" s="59">
        <v>8688286</v>
      </c>
      <c r="F7" s="59">
        <v>1512303</v>
      </c>
      <c r="G7" s="59">
        <v>1475489</v>
      </c>
      <c r="H7" s="59">
        <v>-2939894</v>
      </c>
      <c r="I7" s="59">
        <v>47898</v>
      </c>
      <c r="J7" s="59">
        <v>1355376</v>
      </c>
      <c r="K7" s="59">
        <v>2240977</v>
      </c>
      <c r="L7" s="59">
        <v>1428362</v>
      </c>
      <c r="M7" s="59">
        <v>5024715</v>
      </c>
      <c r="N7" s="59">
        <v>1614430</v>
      </c>
      <c r="O7" s="59">
        <v>1064851</v>
      </c>
      <c r="P7" s="59">
        <v>3089286</v>
      </c>
      <c r="Q7" s="59">
        <v>5768567</v>
      </c>
      <c r="R7" s="59">
        <v>1671738</v>
      </c>
      <c r="S7" s="59">
        <v>2227227</v>
      </c>
      <c r="T7" s="59">
        <v>1720728</v>
      </c>
      <c r="U7" s="59">
        <v>5619693</v>
      </c>
      <c r="V7" s="59">
        <v>16460873</v>
      </c>
      <c r="W7" s="59">
        <v>8688286</v>
      </c>
      <c r="X7" s="59">
        <v>7772587</v>
      </c>
      <c r="Y7" s="60">
        <v>89.46</v>
      </c>
      <c r="Z7" s="61">
        <v>8688286</v>
      </c>
    </row>
    <row r="8" spans="1:26" ht="12.75">
      <c r="A8" s="57" t="s">
        <v>34</v>
      </c>
      <c r="B8" s="18">
        <v>56568366</v>
      </c>
      <c r="C8" s="18">
        <v>0</v>
      </c>
      <c r="D8" s="58">
        <v>59136579</v>
      </c>
      <c r="E8" s="59">
        <v>65215924</v>
      </c>
      <c r="F8" s="59">
        <v>18360000</v>
      </c>
      <c r="G8" s="59">
        <v>789858</v>
      </c>
      <c r="H8" s="59">
        <v>1077275</v>
      </c>
      <c r="I8" s="59">
        <v>20227133</v>
      </c>
      <c r="J8" s="59">
        <v>907671</v>
      </c>
      <c r="K8" s="59">
        <v>1072197</v>
      </c>
      <c r="L8" s="59">
        <v>15081729</v>
      </c>
      <c r="M8" s="59">
        <v>17061597</v>
      </c>
      <c r="N8" s="59">
        <v>1589187</v>
      </c>
      <c r="O8" s="59">
        <v>767366</v>
      </c>
      <c r="P8" s="59">
        <v>12015519</v>
      </c>
      <c r="Q8" s="59">
        <v>14372072</v>
      </c>
      <c r="R8" s="59">
        <v>0</v>
      </c>
      <c r="S8" s="59">
        <v>143614</v>
      </c>
      <c r="T8" s="59">
        <v>2430899</v>
      </c>
      <c r="U8" s="59">
        <v>2574513</v>
      </c>
      <c r="V8" s="59">
        <v>54235315</v>
      </c>
      <c r="W8" s="59">
        <v>65215924</v>
      </c>
      <c r="X8" s="59">
        <v>-10980609</v>
      </c>
      <c r="Y8" s="60">
        <v>-16.84</v>
      </c>
      <c r="Z8" s="61">
        <v>65215924</v>
      </c>
    </row>
    <row r="9" spans="1:26" ht="12.75">
      <c r="A9" s="57" t="s">
        <v>35</v>
      </c>
      <c r="B9" s="18">
        <v>87158244</v>
      </c>
      <c r="C9" s="18">
        <v>0</v>
      </c>
      <c r="D9" s="58">
        <v>73314975</v>
      </c>
      <c r="E9" s="59">
        <v>85114975</v>
      </c>
      <c r="F9" s="59">
        <v>2674724</v>
      </c>
      <c r="G9" s="59">
        <v>3689625</v>
      </c>
      <c r="H9" s="59">
        <v>3833128</v>
      </c>
      <c r="I9" s="59">
        <v>10197477</v>
      </c>
      <c r="J9" s="59">
        <v>9571053</v>
      </c>
      <c r="K9" s="59">
        <v>8630869</v>
      </c>
      <c r="L9" s="59">
        <v>6501609</v>
      </c>
      <c r="M9" s="59">
        <v>24703531</v>
      </c>
      <c r="N9" s="59">
        <v>3065747</v>
      </c>
      <c r="O9" s="59">
        <v>12514867</v>
      </c>
      <c r="P9" s="59">
        <v>5822064</v>
      </c>
      <c r="Q9" s="59">
        <v>21402678</v>
      </c>
      <c r="R9" s="59">
        <v>446468</v>
      </c>
      <c r="S9" s="59">
        <v>624091</v>
      </c>
      <c r="T9" s="59">
        <v>5047272</v>
      </c>
      <c r="U9" s="59">
        <v>6117831</v>
      </c>
      <c r="V9" s="59">
        <v>62421517</v>
      </c>
      <c r="W9" s="59">
        <v>85114975</v>
      </c>
      <c r="X9" s="59">
        <v>-22693458</v>
      </c>
      <c r="Y9" s="60">
        <v>-26.66</v>
      </c>
      <c r="Z9" s="61">
        <v>85114975</v>
      </c>
    </row>
    <row r="10" spans="1:26" ht="20.25">
      <c r="A10" s="62" t="s">
        <v>112</v>
      </c>
      <c r="B10" s="63">
        <f>SUM(B5:B9)</f>
        <v>467451638</v>
      </c>
      <c r="C10" s="63">
        <f>SUM(C5:C9)</f>
        <v>0</v>
      </c>
      <c r="D10" s="64">
        <f aca="true" t="shared" si="0" ref="D10:Z10">SUM(D5:D9)</f>
        <v>480920781</v>
      </c>
      <c r="E10" s="65">
        <f t="shared" si="0"/>
        <v>499030126</v>
      </c>
      <c r="F10" s="65">
        <f t="shared" si="0"/>
        <v>147660784</v>
      </c>
      <c r="G10" s="65">
        <f t="shared" si="0"/>
        <v>24647113</v>
      </c>
      <c r="H10" s="65">
        <f t="shared" si="0"/>
        <v>15676248</v>
      </c>
      <c r="I10" s="65">
        <f t="shared" si="0"/>
        <v>187984145</v>
      </c>
      <c r="J10" s="65">
        <f t="shared" si="0"/>
        <v>31675591</v>
      </c>
      <c r="K10" s="65">
        <f t="shared" si="0"/>
        <v>31368976</v>
      </c>
      <c r="L10" s="65">
        <f t="shared" si="0"/>
        <v>41783321</v>
      </c>
      <c r="M10" s="65">
        <f t="shared" si="0"/>
        <v>104827888</v>
      </c>
      <c r="N10" s="65">
        <f t="shared" si="0"/>
        <v>30476742</v>
      </c>
      <c r="O10" s="65">
        <f t="shared" si="0"/>
        <v>32701025</v>
      </c>
      <c r="P10" s="65">
        <f t="shared" si="0"/>
        <v>39845840</v>
      </c>
      <c r="Q10" s="65">
        <f t="shared" si="0"/>
        <v>103023607</v>
      </c>
      <c r="R10" s="65">
        <f t="shared" si="0"/>
        <v>18931289</v>
      </c>
      <c r="S10" s="65">
        <f t="shared" si="0"/>
        <v>21930815</v>
      </c>
      <c r="T10" s="65">
        <f t="shared" si="0"/>
        <v>29907316</v>
      </c>
      <c r="U10" s="65">
        <f t="shared" si="0"/>
        <v>70769420</v>
      </c>
      <c r="V10" s="65">
        <f t="shared" si="0"/>
        <v>466605060</v>
      </c>
      <c r="W10" s="65">
        <f t="shared" si="0"/>
        <v>499030126</v>
      </c>
      <c r="X10" s="65">
        <f t="shared" si="0"/>
        <v>-32425066</v>
      </c>
      <c r="Y10" s="66">
        <f>+IF(W10&lt;&gt;0,(X10/W10)*100,0)</f>
        <v>-6.497616939463089</v>
      </c>
      <c r="Z10" s="67">
        <f t="shared" si="0"/>
        <v>499030126</v>
      </c>
    </row>
    <row r="11" spans="1:26" ht="12.75">
      <c r="A11" s="57" t="s">
        <v>36</v>
      </c>
      <c r="B11" s="18">
        <v>149076840</v>
      </c>
      <c r="C11" s="18">
        <v>0</v>
      </c>
      <c r="D11" s="58">
        <v>186234060</v>
      </c>
      <c r="E11" s="59">
        <v>184702025</v>
      </c>
      <c r="F11" s="59">
        <v>12283045</v>
      </c>
      <c r="G11" s="59">
        <v>12769554</v>
      </c>
      <c r="H11" s="59">
        <v>12117066</v>
      </c>
      <c r="I11" s="59">
        <v>37169665</v>
      </c>
      <c r="J11" s="59">
        <v>12984210</v>
      </c>
      <c r="K11" s="59">
        <v>18218416</v>
      </c>
      <c r="L11" s="59">
        <v>14610486</v>
      </c>
      <c r="M11" s="59">
        <v>45813112</v>
      </c>
      <c r="N11" s="59">
        <v>14154698</v>
      </c>
      <c r="O11" s="59">
        <v>12807611</v>
      </c>
      <c r="P11" s="59">
        <v>12395205</v>
      </c>
      <c r="Q11" s="59">
        <v>39357514</v>
      </c>
      <c r="R11" s="59">
        <v>13569748</v>
      </c>
      <c r="S11" s="59">
        <v>12931353</v>
      </c>
      <c r="T11" s="59">
        <v>12612947</v>
      </c>
      <c r="U11" s="59">
        <v>39114048</v>
      </c>
      <c r="V11" s="59">
        <v>161454339</v>
      </c>
      <c r="W11" s="59">
        <v>184702025</v>
      </c>
      <c r="X11" s="59">
        <v>-23247686</v>
      </c>
      <c r="Y11" s="60">
        <v>-12.59</v>
      </c>
      <c r="Z11" s="61">
        <v>184702025</v>
      </c>
    </row>
    <row r="12" spans="1:26" ht="12.75">
      <c r="A12" s="57" t="s">
        <v>37</v>
      </c>
      <c r="B12" s="18">
        <v>7588446</v>
      </c>
      <c r="C12" s="18">
        <v>0</v>
      </c>
      <c r="D12" s="58">
        <v>8330421</v>
      </c>
      <c r="E12" s="59">
        <v>8330421</v>
      </c>
      <c r="F12" s="59">
        <v>637573</v>
      </c>
      <c r="G12" s="59">
        <v>637573</v>
      </c>
      <c r="H12" s="59">
        <v>637573</v>
      </c>
      <c r="I12" s="59">
        <v>1912719</v>
      </c>
      <c r="J12" s="59">
        <v>637573</v>
      </c>
      <c r="K12" s="59">
        <v>637573</v>
      </c>
      <c r="L12" s="59">
        <v>637573</v>
      </c>
      <c r="M12" s="59">
        <v>1912719</v>
      </c>
      <c r="N12" s="59">
        <v>637571</v>
      </c>
      <c r="O12" s="59">
        <v>637571</v>
      </c>
      <c r="P12" s="59">
        <v>637572</v>
      </c>
      <c r="Q12" s="59">
        <v>1912714</v>
      </c>
      <c r="R12" s="59">
        <v>637572</v>
      </c>
      <c r="S12" s="59">
        <v>637572</v>
      </c>
      <c r="T12" s="59">
        <v>913413</v>
      </c>
      <c r="U12" s="59">
        <v>2188557</v>
      </c>
      <c r="V12" s="59">
        <v>7926709</v>
      </c>
      <c r="W12" s="59">
        <v>8330421</v>
      </c>
      <c r="X12" s="59">
        <v>-403712</v>
      </c>
      <c r="Y12" s="60">
        <v>-4.85</v>
      </c>
      <c r="Z12" s="61">
        <v>8330421</v>
      </c>
    </row>
    <row r="13" spans="1:26" ht="12.75">
      <c r="A13" s="57" t="s">
        <v>113</v>
      </c>
      <c r="B13" s="18">
        <v>27794202</v>
      </c>
      <c r="C13" s="18">
        <v>0</v>
      </c>
      <c r="D13" s="58">
        <v>34743260</v>
      </c>
      <c r="E13" s="59">
        <v>34743260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13469667</v>
      </c>
      <c r="L13" s="59">
        <v>2673487</v>
      </c>
      <c r="M13" s="59">
        <v>16143154</v>
      </c>
      <c r="N13" s="59">
        <v>2670667</v>
      </c>
      <c r="O13" s="59">
        <v>2672627</v>
      </c>
      <c r="P13" s="59">
        <v>2671710</v>
      </c>
      <c r="Q13" s="59">
        <v>8015004</v>
      </c>
      <c r="R13" s="59">
        <v>2681598</v>
      </c>
      <c r="S13" s="59">
        <v>2713080</v>
      </c>
      <c r="T13" s="59">
        <v>0</v>
      </c>
      <c r="U13" s="59">
        <v>5394678</v>
      </c>
      <c r="V13" s="59">
        <v>29552836</v>
      </c>
      <c r="W13" s="59">
        <v>34743260</v>
      </c>
      <c r="X13" s="59">
        <v>-5190424</v>
      </c>
      <c r="Y13" s="60">
        <v>-14.94</v>
      </c>
      <c r="Z13" s="61">
        <v>34743260</v>
      </c>
    </row>
    <row r="14" spans="1:26" ht="12.75">
      <c r="A14" s="57" t="s">
        <v>38</v>
      </c>
      <c r="B14" s="18">
        <v>16899036</v>
      </c>
      <c r="C14" s="18">
        <v>0</v>
      </c>
      <c r="D14" s="58">
        <v>21539364</v>
      </c>
      <c r="E14" s="59">
        <v>21539364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6370900</v>
      </c>
      <c r="M14" s="59">
        <v>6370900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5765135</v>
      </c>
      <c r="U14" s="59">
        <v>5765135</v>
      </c>
      <c r="V14" s="59">
        <v>12136035</v>
      </c>
      <c r="W14" s="59">
        <v>21539364</v>
      </c>
      <c r="X14" s="59">
        <v>-9403329</v>
      </c>
      <c r="Y14" s="60">
        <v>-43.66</v>
      </c>
      <c r="Z14" s="61">
        <v>21539364</v>
      </c>
    </row>
    <row r="15" spans="1:26" ht="12.75">
      <c r="A15" s="57" t="s">
        <v>39</v>
      </c>
      <c r="B15" s="18">
        <v>119049197</v>
      </c>
      <c r="C15" s="18">
        <v>0</v>
      </c>
      <c r="D15" s="58">
        <v>138530281</v>
      </c>
      <c r="E15" s="59">
        <v>137014341</v>
      </c>
      <c r="F15" s="59">
        <v>7732760</v>
      </c>
      <c r="G15" s="59">
        <v>15903218</v>
      </c>
      <c r="H15" s="59">
        <v>2089465</v>
      </c>
      <c r="I15" s="59">
        <v>25725443</v>
      </c>
      <c r="J15" s="59">
        <v>18792482</v>
      </c>
      <c r="K15" s="59">
        <v>9042538</v>
      </c>
      <c r="L15" s="59">
        <v>5542280</v>
      </c>
      <c r="M15" s="59">
        <v>33377300</v>
      </c>
      <c r="N15" s="59">
        <v>16855816</v>
      </c>
      <c r="O15" s="59">
        <v>10035140</v>
      </c>
      <c r="P15" s="59">
        <v>10138188</v>
      </c>
      <c r="Q15" s="59">
        <v>37029144</v>
      </c>
      <c r="R15" s="59">
        <v>10825805</v>
      </c>
      <c r="S15" s="59">
        <v>8621821</v>
      </c>
      <c r="T15" s="59">
        <v>15420953</v>
      </c>
      <c r="U15" s="59">
        <v>34868579</v>
      </c>
      <c r="V15" s="59">
        <v>131000466</v>
      </c>
      <c r="W15" s="59">
        <v>137014341</v>
      </c>
      <c r="X15" s="59">
        <v>-6013875</v>
      </c>
      <c r="Y15" s="60">
        <v>-4.39</v>
      </c>
      <c r="Z15" s="61">
        <v>137014341</v>
      </c>
    </row>
    <row r="16" spans="1:26" ht="12.75">
      <c r="A16" s="57" t="s">
        <v>34</v>
      </c>
      <c r="B16" s="18">
        <v>1133147</v>
      </c>
      <c r="C16" s="18">
        <v>0</v>
      </c>
      <c r="D16" s="58">
        <v>1247460</v>
      </c>
      <c r="E16" s="59">
        <v>2431460</v>
      </c>
      <c r="F16" s="59">
        <v>149124</v>
      </c>
      <c r="G16" s="59">
        <v>61906</v>
      </c>
      <c r="H16" s="59">
        <v>82861</v>
      </c>
      <c r="I16" s="59">
        <v>293891</v>
      </c>
      <c r="J16" s="59">
        <v>99568</v>
      </c>
      <c r="K16" s="59">
        <v>313351</v>
      </c>
      <c r="L16" s="59">
        <v>22904</v>
      </c>
      <c r="M16" s="59">
        <v>435823</v>
      </c>
      <c r="N16" s="59">
        <v>62115</v>
      </c>
      <c r="O16" s="59">
        <v>147529</v>
      </c>
      <c r="P16" s="59">
        <v>113070</v>
      </c>
      <c r="Q16" s="59">
        <v>322714</v>
      </c>
      <c r="R16" s="59">
        <v>16000</v>
      </c>
      <c r="S16" s="59">
        <v>7324</v>
      </c>
      <c r="T16" s="59">
        <v>1158424</v>
      </c>
      <c r="U16" s="59">
        <v>1181748</v>
      </c>
      <c r="V16" s="59">
        <v>2234176</v>
      </c>
      <c r="W16" s="59">
        <v>2431460</v>
      </c>
      <c r="X16" s="59">
        <v>-197284</v>
      </c>
      <c r="Y16" s="60">
        <v>-8.11</v>
      </c>
      <c r="Z16" s="61">
        <v>2431460</v>
      </c>
    </row>
    <row r="17" spans="1:26" ht="12.75">
      <c r="A17" s="57" t="s">
        <v>40</v>
      </c>
      <c r="B17" s="18">
        <v>109070737</v>
      </c>
      <c r="C17" s="18">
        <v>0</v>
      </c>
      <c r="D17" s="58">
        <v>106766365</v>
      </c>
      <c r="E17" s="59">
        <v>127090955</v>
      </c>
      <c r="F17" s="59">
        <v>3619465</v>
      </c>
      <c r="G17" s="59">
        <v>2873850</v>
      </c>
      <c r="H17" s="59">
        <v>6614360</v>
      </c>
      <c r="I17" s="59">
        <v>13107675</v>
      </c>
      <c r="J17" s="59">
        <v>9920746</v>
      </c>
      <c r="K17" s="59">
        <v>10002991</v>
      </c>
      <c r="L17" s="59">
        <v>7563024</v>
      </c>
      <c r="M17" s="59">
        <v>27486761</v>
      </c>
      <c r="N17" s="59">
        <v>4296455</v>
      </c>
      <c r="O17" s="59">
        <v>12800535</v>
      </c>
      <c r="P17" s="59">
        <v>9132748</v>
      </c>
      <c r="Q17" s="59">
        <v>26229738</v>
      </c>
      <c r="R17" s="59">
        <v>2904366</v>
      </c>
      <c r="S17" s="59">
        <v>3103506</v>
      </c>
      <c r="T17" s="59">
        <v>14645566</v>
      </c>
      <c r="U17" s="59">
        <v>20653438</v>
      </c>
      <c r="V17" s="59">
        <v>87477612</v>
      </c>
      <c r="W17" s="59">
        <v>127090955</v>
      </c>
      <c r="X17" s="59">
        <v>-39613343</v>
      </c>
      <c r="Y17" s="60">
        <v>-31.17</v>
      </c>
      <c r="Z17" s="61">
        <v>127090955</v>
      </c>
    </row>
    <row r="18" spans="1:26" ht="12.75">
      <c r="A18" s="68" t="s">
        <v>41</v>
      </c>
      <c r="B18" s="69">
        <f>SUM(B11:B17)</f>
        <v>430611605</v>
      </c>
      <c r="C18" s="69">
        <f>SUM(C11:C17)</f>
        <v>0</v>
      </c>
      <c r="D18" s="70">
        <f aca="true" t="shared" si="1" ref="D18:Z18">SUM(D11:D17)</f>
        <v>497391211</v>
      </c>
      <c r="E18" s="71">
        <f t="shared" si="1"/>
        <v>515851826</v>
      </c>
      <c r="F18" s="71">
        <f t="shared" si="1"/>
        <v>24421967</v>
      </c>
      <c r="G18" s="71">
        <f t="shared" si="1"/>
        <v>32246101</v>
      </c>
      <c r="H18" s="71">
        <f t="shared" si="1"/>
        <v>21541325</v>
      </c>
      <c r="I18" s="71">
        <f t="shared" si="1"/>
        <v>78209393</v>
      </c>
      <c r="J18" s="71">
        <f t="shared" si="1"/>
        <v>42434579</v>
      </c>
      <c r="K18" s="71">
        <f t="shared" si="1"/>
        <v>51684536</v>
      </c>
      <c r="L18" s="71">
        <f t="shared" si="1"/>
        <v>37420654</v>
      </c>
      <c r="M18" s="71">
        <f t="shared" si="1"/>
        <v>131539769</v>
      </c>
      <c r="N18" s="71">
        <f t="shared" si="1"/>
        <v>38677322</v>
      </c>
      <c r="O18" s="71">
        <f t="shared" si="1"/>
        <v>39101013</v>
      </c>
      <c r="P18" s="71">
        <f t="shared" si="1"/>
        <v>35088493</v>
      </c>
      <c r="Q18" s="71">
        <f t="shared" si="1"/>
        <v>112866828</v>
      </c>
      <c r="R18" s="71">
        <f t="shared" si="1"/>
        <v>30635089</v>
      </c>
      <c r="S18" s="71">
        <f t="shared" si="1"/>
        <v>28014656</v>
      </c>
      <c r="T18" s="71">
        <f t="shared" si="1"/>
        <v>50516438</v>
      </c>
      <c r="U18" s="71">
        <f t="shared" si="1"/>
        <v>109166183</v>
      </c>
      <c r="V18" s="71">
        <f t="shared" si="1"/>
        <v>431782173</v>
      </c>
      <c r="W18" s="71">
        <f t="shared" si="1"/>
        <v>515851826</v>
      </c>
      <c r="X18" s="71">
        <f t="shared" si="1"/>
        <v>-84069653</v>
      </c>
      <c r="Y18" s="66">
        <f>+IF(W18&lt;&gt;0,(X18/W18)*100,0)</f>
        <v>-16.29724831099076</v>
      </c>
      <c r="Z18" s="72">
        <f t="shared" si="1"/>
        <v>515851826</v>
      </c>
    </row>
    <row r="19" spans="1:26" ht="12.75">
      <c r="A19" s="68" t="s">
        <v>42</v>
      </c>
      <c r="B19" s="73">
        <f>+B10-B18</f>
        <v>36840033</v>
      </c>
      <c r="C19" s="73">
        <f>+C10-C18</f>
        <v>0</v>
      </c>
      <c r="D19" s="74">
        <f aca="true" t="shared" si="2" ref="D19:Z19">+D10-D18</f>
        <v>-16470430</v>
      </c>
      <c r="E19" s="75">
        <f t="shared" si="2"/>
        <v>-16821700</v>
      </c>
      <c r="F19" s="75">
        <f t="shared" si="2"/>
        <v>123238817</v>
      </c>
      <c r="G19" s="75">
        <f t="shared" si="2"/>
        <v>-7598988</v>
      </c>
      <c r="H19" s="75">
        <f t="shared" si="2"/>
        <v>-5865077</v>
      </c>
      <c r="I19" s="75">
        <f t="shared" si="2"/>
        <v>109774752</v>
      </c>
      <c r="J19" s="75">
        <f t="shared" si="2"/>
        <v>-10758988</v>
      </c>
      <c r="K19" s="75">
        <f t="shared" si="2"/>
        <v>-20315560</v>
      </c>
      <c r="L19" s="75">
        <f t="shared" si="2"/>
        <v>4362667</v>
      </c>
      <c r="M19" s="75">
        <f t="shared" si="2"/>
        <v>-26711881</v>
      </c>
      <c r="N19" s="75">
        <f t="shared" si="2"/>
        <v>-8200580</v>
      </c>
      <c r="O19" s="75">
        <f t="shared" si="2"/>
        <v>-6399988</v>
      </c>
      <c r="P19" s="75">
        <f t="shared" si="2"/>
        <v>4757347</v>
      </c>
      <c r="Q19" s="75">
        <f t="shared" si="2"/>
        <v>-9843221</v>
      </c>
      <c r="R19" s="75">
        <f t="shared" si="2"/>
        <v>-11703800</v>
      </c>
      <c r="S19" s="75">
        <f t="shared" si="2"/>
        <v>-6083841</v>
      </c>
      <c r="T19" s="75">
        <f t="shared" si="2"/>
        <v>-20609122</v>
      </c>
      <c r="U19" s="75">
        <f t="shared" si="2"/>
        <v>-38396763</v>
      </c>
      <c r="V19" s="75">
        <f t="shared" si="2"/>
        <v>34822887</v>
      </c>
      <c r="W19" s="75">
        <f>IF(E10=E18,0,W10-W18)</f>
        <v>-16821700</v>
      </c>
      <c r="X19" s="75">
        <f t="shared" si="2"/>
        <v>51644587</v>
      </c>
      <c r="Y19" s="76">
        <f>+IF(W19&lt;&gt;0,(X19/W19)*100,0)</f>
        <v>-307.01169917428086</v>
      </c>
      <c r="Z19" s="77">
        <f t="shared" si="2"/>
        <v>-16821700</v>
      </c>
    </row>
    <row r="20" spans="1:26" ht="20.25">
      <c r="A20" s="78" t="s">
        <v>43</v>
      </c>
      <c r="B20" s="79">
        <v>23703308</v>
      </c>
      <c r="C20" s="79">
        <v>0</v>
      </c>
      <c r="D20" s="80">
        <v>16243200</v>
      </c>
      <c r="E20" s="81">
        <v>18402718</v>
      </c>
      <c r="F20" s="81">
        <v>0</v>
      </c>
      <c r="G20" s="81">
        <v>2640</v>
      </c>
      <c r="H20" s="81">
        <v>150106</v>
      </c>
      <c r="I20" s="81">
        <v>152746</v>
      </c>
      <c r="J20" s="81">
        <v>9005</v>
      </c>
      <c r="K20" s="81">
        <v>682583</v>
      </c>
      <c r="L20" s="81">
        <v>640687</v>
      </c>
      <c r="M20" s="81">
        <v>1332275</v>
      </c>
      <c r="N20" s="81">
        <v>1295304</v>
      </c>
      <c r="O20" s="81">
        <v>0</v>
      </c>
      <c r="P20" s="81">
        <v>125368</v>
      </c>
      <c r="Q20" s="81">
        <v>1420672</v>
      </c>
      <c r="R20" s="81">
        <v>0</v>
      </c>
      <c r="S20" s="81">
        <v>0</v>
      </c>
      <c r="T20" s="81">
        <v>2164597</v>
      </c>
      <c r="U20" s="81">
        <v>2164597</v>
      </c>
      <c r="V20" s="81">
        <v>5070290</v>
      </c>
      <c r="W20" s="81">
        <v>18402718</v>
      </c>
      <c r="X20" s="81">
        <v>-13332428</v>
      </c>
      <c r="Y20" s="82">
        <v>-72.45</v>
      </c>
      <c r="Z20" s="83">
        <v>18402718</v>
      </c>
    </row>
    <row r="21" spans="1:26" ht="41.25">
      <c r="A21" s="84" t="s">
        <v>114</v>
      </c>
      <c r="B21" s="85">
        <v>5868573</v>
      </c>
      <c r="C21" s="85">
        <v>0</v>
      </c>
      <c r="D21" s="86">
        <v>858600</v>
      </c>
      <c r="E21" s="87">
        <v>2346224</v>
      </c>
      <c r="F21" s="87">
        <v>13493</v>
      </c>
      <c r="G21" s="87">
        <v>182110</v>
      </c>
      <c r="H21" s="87">
        <v>248294</v>
      </c>
      <c r="I21" s="87">
        <v>443897</v>
      </c>
      <c r="J21" s="87">
        <v>171731</v>
      </c>
      <c r="K21" s="87">
        <v>104317</v>
      </c>
      <c r="L21" s="87">
        <v>92569</v>
      </c>
      <c r="M21" s="87">
        <v>368617</v>
      </c>
      <c r="N21" s="87">
        <v>60288</v>
      </c>
      <c r="O21" s="87">
        <v>113386</v>
      </c>
      <c r="P21" s="87">
        <v>157501</v>
      </c>
      <c r="Q21" s="87">
        <v>331175</v>
      </c>
      <c r="R21" s="87">
        <v>0</v>
      </c>
      <c r="S21" s="87">
        <v>472931</v>
      </c>
      <c r="T21" s="87">
        <v>124273</v>
      </c>
      <c r="U21" s="87">
        <v>597204</v>
      </c>
      <c r="V21" s="87">
        <v>1740893</v>
      </c>
      <c r="W21" s="87">
        <v>2346224</v>
      </c>
      <c r="X21" s="87">
        <v>-605331</v>
      </c>
      <c r="Y21" s="88">
        <v>-25.8</v>
      </c>
      <c r="Z21" s="89">
        <v>2346224</v>
      </c>
    </row>
    <row r="22" spans="1:26" ht="12.75">
      <c r="A22" s="90" t="s">
        <v>115</v>
      </c>
      <c r="B22" s="91">
        <f>SUM(B19:B21)</f>
        <v>66411914</v>
      </c>
      <c r="C22" s="91">
        <f>SUM(C19:C21)</f>
        <v>0</v>
      </c>
      <c r="D22" s="92">
        <f aca="true" t="shared" si="3" ref="D22:Z22">SUM(D19:D21)</f>
        <v>631370</v>
      </c>
      <c r="E22" s="93">
        <f t="shared" si="3"/>
        <v>3927242</v>
      </c>
      <c r="F22" s="93">
        <f t="shared" si="3"/>
        <v>123252310</v>
      </c>
      <c r="G22" s="93">
        <f t="shared" si="3"/>
        <v>-7414238</v>
      </c>
      <c r="H22" s="93">
        <f t="shared" si="3"/>
        <v>-5466677</v>
      </c>
      <c r="I22" s="93">
        <f t="shared" si="3"/>
        <v>110371395</v>
      </c>
      <c r="J22" s="93">
        <f t="shared" si="3"/>
        <v>-10578252</v>
      </c>
      <c r="K22" s="93">
        <f t="shared" si="3"/>
        <v>-19528660</v>
      </c>
      <c r="L22" s="93">
        <f t="shared" si="3"/>
        <v>5095923</v>
      </c>
      <c r="M22" s="93">
        <f t="shared" si="3"/>
        <v>-25010989</v>
      </c>
      <c r="N22" s="93">
        <f t="shared" si="3"/>
        <v>-6844988</v>
      </c>
      <c r="O22" s="93">
        <f t="shared" si="3"/>
        <v>-6286602</v>
      </c>
      <c r="P22" s="93">
        <f t="shared" si="3"/>
        <v>5040216</v>
      </c>
      <c r="Q22" s="93">
        <f t="shared" si="3"/>
        <v>-8091374</v>
      </c>
      <c r="R22" s="93">
        <f t="shared" si="3"/>
        <v>-11703800</v>
      </c>
      <c r="S22" s="93">
        <f t="shared" si="3"/>
        <v>-5610910</v>
      </c>
      <c r="T22" s="93">
        <f t="shared" si="3"/>
        <v>-18320252</v>
      </c>
      <c r="U22" s="93">
        <f t="shared" si="3"/>
        <v>-35634962</v>
      </c>
      <c r="V22" s="93">
        <f t="shared" si="3"/>
        <v>41634070</v>
      </c>
      <c r="W22" s="93">
        <f t="shared" si="3"/>
        <v>3927242</v>
      </c>
      <c r="X22" s="93">
        <f t="shared" si="3"/>
        <v>37706828</v>
      </c>
      <c r="Y22" s="94">
        <f>+IF(W22&lt;&gt;0,(X22/W22)*100,0)</f>
        <v>960.1350769827782</v>
      </c>
      <c r="Z22" s="95">
        <f t="shared" si="3"/>
        <v>3927242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66411914</v>
      </c>
      <c r="C24" s="73">
        <f>SUM(C22:C23)</f>
        <v>0</v>
      </c>
      <c r="D24" s="74">
        <f aca="true" t="shared" si="4" ref="D24:Z24">SUM(D22:D23)</f>
        <v>631370</v>
      </c>
      <c r="E24" s="75">
        <f t="shared" si="4"/>
        <v>3927242</v>
      </c>
      <c r="F24" s="75">
        <f t="shared" si="4"/>
        <v>123252310</v>
      </c>
      <c r="G24" s="75">
        <f t="shared" si="4"/>
        <v>-7414238</v>
      </c>
      <c r="H24" s="75">
        <f t="shared" si="4"/>
        <v>-5466677</v>
      </c>
      <c r="I24" s="75">
        <f t="shared" si="4"/>
        <v>110371395</v>
      </c>
      <c r="J24" s="75">
        <f t="shared" si="4"/>
        <v>-10578252</v>
      </c>
      <c r="K24" s="75">
        <f t="shared" si="4"/>
        <v>-19528660</v>
      </c>
      <c r="L24" s="75">
        <f t="shared" si="4"/>
        <v>5095923</v>
      </c>
      <c r="M24" s="75">
        <f t="shared" si="4"/>
        <v>-25010989</v>
      </c>
      <c r="N24" s="75">
        <f t="shared" si="4"/>
        <v>-6844988</v>
      </c>
      <c r="O24" s="75">
        <f t="shared" si="4"/>
        <v>-6286602</v>
      </c>
      <c r="P24" s="75">
        <f t="shared" si="4"/>
        <v>5040216</v>
      </c>
      <c r="Q24" s="75">
        <f t="shared" si="4"/>
        <v>-8091374</v>
      </c>
      <c r="R24" s="75">
        <f t="shared" si="4"/>
        <v>-11703800</v>
      </c>
      <c r="S24" s="75">
        <f t="shared" si="4"/>
        <v>-5610910</v>
      </c>
      <c r="T24" s="75">
        <f t="shared" si="4"/>
        <v>-18320252</v>
      </c>
      <c r="U24" s="75">
        <f t="shared" si="4"/>
        <v>-35634962</v>
      </c>
      <c r="V24" s="75">
        <f t="shared" si="4"/>
        <v>41634070</v>
      </c>
      <c r="W24" s="75">
        <f t="shared" si="4"/>
        <v>3927242</v>
      </c>
      <c r="X24" s="75">
        <f t="shared" si="4"/>
        <v>37706828</v>
      </c>
      <c r="Y24" s="76">
        <f>+IF(W24&lt;&gt;0,(X24/W24)*100,0)</f>
        <v>960.1350769827782</v>
      </c>
      <c r="Z24" s="77">
        <f t="shared" si="4"/>
        <v>3927242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68065164</v>
      </c>
      <c r="C27" s="21">
        <v>0</v>
      </c>
      <c r="D27" s="103">
        <v>110408968</v>
      </c>
      <c r="E27" s="104">
        <v>72427168</v>
      </c>
      <c r="F27" s="104">
        <v>2727</v>
      </c>
      <c r="G27" s="104">
        <v>822554</v>
      </c>
      <c r="H27" s="104">
        <v>475048</v>
      </c>
      <c r="I27" s="104">
        <v>1300329</v>
      </c>
      <c r="J27" s="104">
        <v>2246234</v>
      </c>
      <c r="K27" s="104">
        <v>3299477</v>
      </c>
      <c r="L27" s="104">
        <v>8500709</v>
      </c>
      <c r="M27" s="104">
        <v>14046420</v>
      </c>
      <c r="N27" s="104">
        <v>1115945</v>
      </c>
      <c r="O27" s="104">
        <v>1403879</v>
      </c>
      <c r="P27" s="104">
        <v>7252884</v>
      </c>
      <c r="Q27" s="104">
        <v>9772708</v>
      </c>
      <c r="R27" s="104">
        <v>5525534</v>
      </c>
      <c r="S27" s="104">
        <v>2768631</v>
      </c>
      <c r="T27" s="104">
        <v>22191651</v>
      </c>
      <c r="U27" s="104">
        <v>30485816</v>
      </c>
      <c r="V27" s="104">
        <v>55605273</v>
      </c>
      <c r="W27" s="104">
        <v>72427168</v>
      </c>
      <c r="X27" s="104">
        <v>-16821895</v>
      </c>
      <c r="Y27" s="105">
        <v>-23.23</v>
      </c>
      <c r="Z27" s="106">
        <v>72427168</v>
      </c>
    </row>
    <row r="28" spans="1:26" ht="12.75">
      <c r="A28" s="107" t="s">
        <v>47</v>
      </c>
      <c r="B28" s="18">
        <v>27010703</v>
      </c>
      <c r="C28" s="18">
        <v>0</v>
      </c>
      <c r="D28" s="58">
        <v>16243200</v>
      </c>
      <c r="E28" s="59">
        <v>19890784</v>
      </c>
      <c r="F28" s="59">
        <v>2640</v>
      </c>
      <c r="G28" s="59">
        <v>131566</v>
      </c>
      <c r="H28" s="59">
        <v>9005</v>
      </c>
      <c r="I28" s="59">
        <v>143211</v>
      </c>
      <c r="J28" s="59">
        <v>609697</v>
      </c>
      <c r="K28" s="59">
        <v>761858</v>
      </c>
      <c r="L28" s="59">
        <v>1206503</v>
      </c>
      <c r="M28" s="59">
        <v>2578058</v>
      </c>
      <c r="N28" s="59">
        <v>0</v>
      </c>
      <c r="O28" s="59">
        <v>113113</v>
      </c>
      <c r="P28" s="59">
        <v>727311</v>
      </c>
      <c r="Q28" s="59">
        <v>840424</v>
      </c>
      <c r="R28" s="59">
        <v>1578</v>
      </c>
      <c r="S28" s="59">
        <v>1215763</v>
      </c>
      <c r="T28" s="59">
        <v>9391496</v>
      </c>
      <c r="U28" s="59">
        <v>10608837</v>
      </c>
      <c r="V28" s="59">
        <v>14170530</v>
      </c>
      <c r="W28" s="59">
        <v>19890784</v>
      </c>
      <c r="X28" s="59">
        <v>-5720254</v>
      </c>
      <c r="Y28" s="60">
        <v>-28.76</v>
      </c>
      <c r="Z28" s="61">
        <v>19890784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34561340</v>
      </c>
      <c r="C30" s="18">
        <v>0</v>
      </c>
      <c r="D30" s="58">
        <v>66362406</v>
      </c>
      <c r="E30" s="59">
        <v>34401880</v>
      </c>
      <c r="F30" s="59">
        <v>0</v>
      </c>
      <c r="G30" s="59">
        <v>526848</v>
      </c>
      <c r="H30" s="59">
        <v>0</v>
      </c>
      <c r="I30" s="59">
        <v>526848</v>
      </c>
      <c r="J30" s="59">
        <v>1153683</v>
      </c>
      <c r="K30" s="59">
        <v>1915995</v>
      </c>
      <c r="L30" s="59">
        <v>6738174</v>
      </c>
      <c r="M30" s="59">
        <v>9807852</v>
      </c>
      <c r="N30" s="59">
        <v>253383</v>
      </c>
      <c r="O30" s="59">
        <v>1149455</v>
      </c>
      <c r="P30" s="59">
        <v>5530992</v>
      </c>
      <c r="Q30" s="59">
        <v>6933830</v>
      </c>
      <c r="R30" s="59">
        <v>3955939</v>
      </c>
      <c r="S30" s="59">
        <v>1222122</v>
      </c>
      <c r="T30" s="59">
        <v>7329325</v>
      </c>
      <c r="U30" s="59">
        <v>12507386</v>
      </c>
      <c r="V30" s="59">
        <v>29775916</v>
      </c>
      <c r="W30" s="59">
        <v>34401880</v>
      </c>
      <c r="X30" s="59">
        <v>-4625964</v>
      </c>
      <c r="Y30" s="60">
        <v>-13.45</v>
      </c>
      <c r="Z30" s="61">
        <v>34401880</v>
      </c>
    </row>
    <row r="31" spans="1:26" ht="12.75">
      <c r="A31" s="57" t="s">
        <v>49</v>
      </c>
      <c r="B31" s="18">
        <v>6493121</v>
      </c>
      <c r="C31" s="18">
        <v>0</v>
      </c>
      <c r="D31" s="58">
        <v>27803362</v>
      </c>
      <c r="E31" s="59">
        <v>18134504</v>
      </c>
      <c r="F31" s="59">
        <v>87</v>
      </c>
      <c r="G31" s="59">
        <v>164140</v>
      </c>
      <c r="H31" s="59">
        <v>466043</v>
      </c>
      <c r="I31" s="59">
        <v>630270</v>
      </c>
      <c r="J31" s="59">
        <v>482854</v>
      </c>
      <c r="K31" s="59">
        <v>621624</v>
      </c>
      <c r="L31" s="59">
        <v>556032</v>
      </c>
      <c r="M31" s="59">
        <v>1660510</v>
      </c>
      <c r="N31" s="59">
        <v>862562</v>
      </c>
      <c r="O31" s="59">
        <v>141311</v>
      </c>
      <c r="P31" s="59">
        <v>994581</v>
      </c>
      <c r="Q31" s="59">
        <v>1998454</v>
      </c>
      <c r="R31" s="59">
        <v>1568017</v>
      </c>
      <c r="S31" s="59">
        <v>330746</v>
      </c>
      <c r="T31" s="59">
        <v>5470830</v>
      </c>
      <c r="U31" s="59">
        <v>7369593</v>
      </c>
      <c r="V31" s="59">
        <v>11658827</v>
      </c>
      <c r="W31" s="59">
        <v>18134504</v>
      </c>
      <c r="X31" s="59">
        <v>-6475677</v>
      </c>
      <c r="Y31" s="60">
        <v>-35.71</v>
      </c>
      <c r="Z31" s="61">
        <v>18134504</v>
      </c>
    </row>
    <row r="32" spans="1:26" ht="12.75">
      <c r="A32" s="68" t="s">
        <v>50</v>
      </c>
      <c r="B32" s="21">
        <f>SUM(B28:B31)</f>
        <v>68065164</v>
      </c>
      <c r="C32" s="21">
        <f>SUM(C28:C31)</f>
        <v>0</v>
      </c>
      <c r="D32" s="103">
        <f aca="true" t="shared" si="5" ref="D32:Z32">SUM(D28:D31)</f>
        <v>110408968</v>
      </c>
      <c r="E32" s="104">
        <f t="shared" si="5"/>
        <v>72427168</v>
      </c>
      <c r="F32" s="104">
        <f t="shared" si="5"/>
        <v>2727</v>
      </c>
      <c r="G32" s="104">
        <f t="shared" si="5"/>
        <v>822554</v>
      </c>
      <c r="H32" s="104">
        <f t="shared" si="5"/>
        <v>475048</v>
      </c>
      <c r="I32" s="104">
        <f t="shared" si="5"/>
        <v>1300329</v>
      </c>
      <c r="J32" s="104">
        <f t="shared" si="5"/>
        <v>2246234</v>
      </c>
      <c r="K32" s="104">
        <f t="shared" si="5"/>
        <v>3299477</v>
      </c>
      <c r="L32" s="104">
        <f t="shared" si="5"/>
        <v>8500709</v>
      </c>
      <c r="M32" s="104">
        <f t="shared" si="5"/>
        <v>14046420</v>
      </c>
      <c r="N32" s="104">
        <f t="shared" si="5"/>
        <v>1115945</v>
      </c>
      <c r="O32" s="104">
        <f t="shared" si="5"/>
        <v>1403879</v>
      </c>
      <c r="P32" s="104">
        <f t="shared" si="5"/>
        <v>7252884</v>
      </c>
      <c r="Q32" s="104">
        <f t="shared" si="5"/>
        <v>9772708</v>
      </c>
      <c r="R32" s="104">
        <f t="shared" si="5"/>
        <v>5525534</v>
      </c>
      <c r="S32" s="104">
        <f t="shared" si="5"/>
        <v>2768631</v>
      </c>
      <c r="T32" s="104">
        <f t="shared" si="5"/>
        <v>22191651</v>
      </c>
      <c r="U32" s="104">
        <f t="shared" si="5"/>
        <v>30485816</v>
      </c>
      <c r="V32" s="104">
        <f t="shared" si="5"/>
        <v>55605273</v>
      </c>
      <c r="W32" s="104">
        <f t="shared" si="5"/>
        <v>72427168</v>
      </c>
      <c r="X32" s="104">
        <f t="shared" si="5"/>
        <v>-16821895</v>
      </c>
      <c r="Y32" s="105">
        <f>+IF(W32&lt;&gt;0,(X32/W32)*100,0)</f>
        <v>-23.2259460980167</v>
      </c>
      <c r="Z32" s="106">
        <f t="shared" si="5"/>
        <v>72427168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311886329</v>
      </c>
      <c r="C35" s="18">
        <v>0</v>
      </c>
      <c r="D35" s="58">
        <v>208944104</v>
      </c>
      <c r="E35" s="59">
        <v>277561124</v>
      </c>
      <c r="F35" s="59">
        <v>432134715</v>
      </c>
      <c r="G35" s="59">
        <v>-12798829</v>
      </c>
      <c r="H35" s="59">
        <v>-11503948</v>
      </c>
      <c r="I35" s="59">
        <v>407831938</v>
      </c>
      <c r="J35" s="59">
        <v>-11015499</v>
      </c>
      <c r="K35" s="59">
        <v>-8725710</v>
      </c>
      <c r="L35" s="59">
        <v>-11376064</v>
      </c>
      <c r="M35" s="59">
        <v>-31117273</v>
      </c>
      <c r="N35" s="59">
        <v>-7035083</v>
      </c>
      <c r="O35" s="59">
        <v>2251355</v>
      </c>
      <c r="P35" s="59">
        <v>-4481562</v>
      </c>
      <c r="Q35" s="59">
        <v>-9265290</v>
      </c>
      <c r="R35" s="59">
        <v>-7914018</v>
      </c>
      <c r="S35" s="59">
        <v>1096020</v>
      </c>
      <c r="T35" s="59">
        <v>-46085874</v>
      </c>
      <c r="U35" s="59">
        <v>-52903872</v>
      </c>
      <c r="V35" s="59">
        <v>314545503</v>
      </c>
      <c r="W35" s="59">
        <v>277561124</v>
      </c>
      <c r="X35" s="59">
        <v>36984379</v>
      </c>
      <c r="Y35" s="60">
        <v>13.32</v>
      </c>
      <c r="Z35" s="61">
        <v>277561124</v>
      </c>
    </row>
    <row r="36" spans="1:26" ht="12.75">
      <c r="A36" s="57" t="s">
        <v>53</v>
      </c>
      <c r="B36" s="18">
        <v>911365691</v>
      </c>
      <c r="C36" s="18">
        <v>0</v>
      </c>
      <c r="D36" s="58">
        <v>991993332</v>
      </c>
      <c r="E36" s="59">
        <v>956387355</v>
      </c>
      <c r="F36" s="59">
        <v>891874313</v>
      </c>
      <c r="G36" s="59">
        <v>21647267</v>
      </c>
      <c r="H36" s="59">
        <v>-855557</v>
      </c>
      <c r="I36" s="59">
        <v>912666023</v>
      </c>
      <c r="J36" s="59">
        <v>2246234</v>
      </c>
      <c r="K36" s="59">
        <v>-10170192</v>
      </c>
      <c r="L36" s="59">
        <v>5827223</v>
      </c>
      <c r="M36" s="59">
        <v>-2096735</v>
      </c>
      <c r="N36" s="59">
        <v>-1554719</v>
      </c>
      <c r="O36" s="59">
        <v>-1268749</v>
      </c>
      <c r="P36" s="59">
        <v>4581173</v>
      </c>
      <c r="Q36" s="59">
        <v>1757705</v>
      </c>
      <c r="R36" s="59">
        <v>2828587</v>
      </c>
      <c r="S36" s="59">
        <v>-156896</v>
      </c>
      <c r="T36" s="59">
        <v>22188317</v>
      </c>
      <c r="U36" s="59">
        <v>24860008</v>
      </c>
      <c r="V36" s="59">
        <v>937187001</v>
      </c>
      <c r="W36" s="59">
        <v>956387355</v>
      </c>
      <c r="X36" s="59">
        <v>-19200354</v>
      </c>
      <c r="Y36" s="60">
        <v>-2.01</v>
      </c>
      <c r="Z36" s="61">
        <v>956387355</v>
      </c>
    </row>
    <row r="37" spans="1:26" ht="12.75">
      <c r="A37" s="57" t="s">
        <v>54</v>
      </c>
      <c r="B37" s="18">
        <v>100546443</v>
      </c>
      <c r="C37" s="18">
        <v>0</v>
      </c>
      <c r="D37" s="58">
        <v>99250749</v>
      </c>
      <c r="E37" s="59">
        <v>81305028</v>
      </c>
      <c r="F37" s="59">
        <v>89170538</v>
      </c>
      <c r="G37" s="59">
        <v>3812636</v>
      </c>
      <c r="H37" s="59">
        <v>-5562236</v>
      </c>
      <c r="I37" s="59">
        <v>87420938</v>
      </c>
      <c r="J37" s="59">
        <v>1808967</v>
      </c>
      <c r="K37" s="59">
        <v>632737</v>
      </c>
      <c r="L37" s="59">
        <v>-1210175</v>
      </c>
      <c r="M37" s="59">
        <v>1231529</v>
      </c>
      <c r="N37" s="59">
        <v>-1744822</v>
      </c>
      <c r="O37" s="59">
        <v>7268698</v>
      </c>
      <c r="P37" s="59">
        <v>-4940629</v>
      </c>
      <c r="Q37" s="59">
        <v>583247</v>
      </c>
      <c r="R37" s="59">
        <v>6618339</v>
      </c>
      <c r="S37" s="59">
        <v>6550043</v>
      </c>
      <c r="T37" s="59">
        <v>4446533</v>
      </c>
      <c r="U37" s="59">
        <v>17614915</v>
      </c>
      <c r="V37" s="59">
        <v>106850629</v>
      </c>
      <c r="W37" s="59">
        <v>81305028</v>
      </c>
      <c r="X37" s="59">
        <v>25545601</v>
      </c>
      <c r="Y37" s="60">
        <v>31.42</v>
      </c>
      <c r="Z37" s="61">
        <v>81305028</v>
      </c>
    </row>
    <row r="38" spans="1:26" ht="12.75">
      <c r="A38" s="57" t="s">
        <v>55</v>
      </c>
      <c r="B38" s="18">
        <v>256491898</v>
      </c>
      <c r="C38" s="18">
        <v>0</v>
      </c>
      <c r="D38" s="58">
        <v>308158391</v>
      </c>
      <c r="E38" s="59">
        <v>280206041</v>
      </c>
      <c r="F38" s="59">
        <v>233875888</v>
      </c>
      <c r="G38" s="59">
        <v>22616009</v>
      </c>
      <c r="H38" s="59">
        <v>0</v>
      </c>
      <c r="I38" s="59">
        <v>256491897</v>
      </c>
      <c r="J38" s="59">
        <v>0</v>
      </c>
      <c r="K38" s="59">
        <v>0</v>
      </c>
      <c r="L38" s="59">
        <v>-9434613</v>
      </c>
      <c r="M38" s="59">
        <v>-9434613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-10023850</v>
      </c>
      <c r="U38" s="59">
        <v>-10023850</v>
      </c>
      <c r="V38" s="59">
        <v>237033434</v>
      </c>
      <c r="W38" s="59">
        <v>280206041</v>
      </c>
      <c r="X38" s="59">
        <v>-43172607</v>
      </c>
      <c r="Y38" s="60">
        <v>-15.41</v>
      </c>
      <c r="Z38" s="61">
        <v>280206041</v>
      </c>
    </row>
    <row r="39" spans="1:26" ht="12.75">
      <c r="A39" s="57" t="s">
        <v>56</v>
      </c>
      <c r="B39" s="18">
        <v>866213678</v>
      </c>
      <c r="C39" s="18">
        <v>0</v>
      </c>
      <c r="D39" s="58">
        <v>793528296</v>
      </c>
      <c r="E39" s="59">
        <v>870272943</v>
      </c>
      <c r="F39" s="59">
        <v>1000962589</v>
      </c>
      <c r="G39" s="59">
        <v>-17580198</v>
      </c>
      <c r="H39" s="59">
        <v>-6797265</v>
      </c>
      <c r="I39" s="59">
        <v>976585126</v>
      </c>
      <c r="J39" s="59">
        <v>-10578230</v>
      </c>
      <c r="K39" s="59">
        <v>-19528627</v>
      </c>
      <c r="L39" s="59">
        <v>5095944</v>
      </c>
      <c r="M39" s="59">
        <v>-25010913</v>
      </c>
      <c r="N39" s="59">
        <v>-6844980</v>
      </c>
      <c r="O39" s="59">
        <v>-6286081</v>
      </c>
      <c r="P39" s="59">
        <v>5040238</v>
      </c>
      <c r="Q39" s="59">
        <v>-8090823</v>
      </c>
      <c r="R39" s="59">
        <v>-11703769</v>
      </c>
      <c r="S39" s="59">
        <v>-5610915</v>
      </c>
      <c r="T39" s="59">
        <v>-18320242</v>
      </c>
      <c r="U39" s="59">
        <v>-35634926</v>
      </c>
      <c r="V39" s="59">
        <v>907848464</v>
      </c>
      <c r="W39" s="59">
        <v>870272943</v>
      </c>
      <c r="X39" s="59">
        <v>37575521</v>
      </c>
      <c r="Y39" s="60">
        <v>4.32</v>
      </c>
      <c r="Z39" s="61">
        <v>870272943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-343069129</v>
      </c>
      <c r="C42" s="18">
        <v>0</v>
      </c>
      <c r="D42" s="58">
        <v>-420990772</v>
      </c>
      <c r="E42" s="59">
        <v>-429421387</v>
      </c>
      <c r="F42" s="59">
        <v>-23849211</v>
      </c>
      <c r="G42" s="59">
        <v>-31534295</v>
      </c>
      <c r="H42" s="59">
        <v>-21244853</v>
      </c>
      <c r="I42" s="59">
        <v>-76628359</v>
      </c>
      <c r="J42" s="59">
        <v>-37146427</v>
      </c>
      <c r="K42" s="59">
        <v>-33143302</v>
      </c>
      <c r="L42" s="59">
        <v>-32073548</v>
      </c>
      <c r="M42" s="59">
        <v>-102363277</v>
      </c>
      <c r="N42" s="59">
        <v>-35730621</v>
      </c>
      <c r="O42" s="59">
        <v>-28323235</v>
      </c>
      <c r="P42" s="59">
        <v>-28673817</v>
      </c>
      <c r="Q42" s="59">
        <v>-92727673</v>
      </c>
      <c r="R42" s="59">
        <v>-27938139</v>
      </c>
      <c r="S42" s="59">
        <v>-24876577</v>
      </c>
      <c r="T42" s="59">
        <v>-42215630</v>
      </c>
      <c r="U42" s="59">
        <v>-95030346</v>
      </c>
      <c r="V42" s="59">
        <v>-366749655</v>
      </c>
      <c r="W42" s="59">
        <v>-429421387</v>
      </c>
      <c r="X42" s="59">
        <v>62671732</v>
      </c>
      <c r="Y42" s="60">
        <v>-14.59</v>
      </c>
      <c r="Z42" s="61">
        <v>-429421387</v>
      </c>
    </row>
    <row r="43" spans="1:26" ht="12.75">
      <c r="A43" s="57" t="s">
        <v>59</v>
      </c>
      <c r="B43" s="18">
        <v>3081</v>
      </c>
      <c r="C43" s="18">
        <v>0</v>
      </c>
      <c r="D43" s="58">
        <v>-3081</v>
      </c>
      <c r="E43" s="59">
        <v>3082</v>
      </c>
      <c r="F43" s="59">
        <v>-6104</v>
      </c>
      <c r="G43" s="59">
        <v>6941</v>
      </c>
      <c r="H43" s="59">
        <v>0</v>
      </c>
      <c r="I43" s="59">
        <v>837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3334</v>
      </c>
      <c r="U43" s="59">
        <v>3334</v>
      </c>
      <c r="V43" s="59">
        <v>4171</v>
      </c>
      <c r="W43" s="59">
        <v>1</v>
      </c>
      <c r="X43" s="59">
        <v>4170</v>
      </c>
      <c r="Y43" s="60">
        <v>417000</v>
      </c>
      <c r="Z43" s="61">
        <v>3082</v>
      </c>
    </row>
    <row r="44" spans="1:26" ht="12.75">
      <c r="A44" s="57" t="s">
        <v>60</v>
      </c>
      <c r="B44" s="18">
        <v>840619</v>
      </c>
      <c r="C44" s="18">
        <v>0</v>
      </c>
      <c r="D44" s="58">
        <v>35576</v>
      </c>
      <c r="E44" s="59">
        <v>0</v>
      </c>
      <c r="F44" s="59">
        <v>8610137</v>
      </c>
      <c r="G44" s="59">
        <v>-9835659</v>
      </c>
      <c r="H44" s="59">
        <v>1170829</v>
      </c>
      <c r="I44" s="59">
        <v>-54693</v>
      </c>
      <c r="J44" s="59">
        <v>-560370</v>
      </c>
      <c r="K44" s="59">
        <v>-37059</v>
      </c>
      <c r="L44" s="59">
        <v>-93904</v>
      </c>
      <c r="M44" s="59">
        <v>-691333</v>
      </c>
      <c r="N44" s="59">
        <v>27729</v>
      </c>
      <c r="O44" s="59">
        <v>-56899</v>
      </c>
      <c r="P44" s="59">
        <v>117570</v>
      </c>
      <c r="Q44" s="59">
        <v>88400</v>
      </c>
      <c r="R44" s="59">
        <v>-129189</v>
      </c>
      <c r="S44" s="59">
        <v>66842</v>
      </c>
      <c r="T44" s="59">
        <v>129162</v>
      </c>
      <c r="U44" s="59">
        <v>66815</v>
      </c>
      <c r="V44" s="59">
        <v>-590811</v>
      </c>
      <c r="W44" s="59">
        <v>35576</v>
      </c>
      <c r="X44" s="59">
        <v>-626387</v>
      </c>
      <c r="Y44" s="60">
        <v>-1760.7</v>
      </c>
      <c r="Z44" s="61">
        <v>0</v>
      </c>
    </row>
    <row r="45" spans="1:26" ht="12.75">
      <c r="A45" s="68" t="s">
        <v>61</v>
      </c>
      <c r="B45" s="21">
        <v>-122365130</v>
      </c>
      <c r="C45" s="21">
        <v>0</v>
      </c>
      <c r="D45" s="103">
        <v>-265858830</v>
      </c>
      <c r="E45" s="104">
        <v>-274318858</v>
      </c>
      <c r="F45" s="104">
        <v>242263588</v>
      </c>
      <c r="G45" s="104">
        <f>+F45+G42+G43+G44+G83</f>
        <v>200900575</v>
      </c>
      <c r="H45" s="104">
        <f>+G45+H42+H43+H44+H83</f>
        <v>180826551</v>
      </c>
      <c r="I45" s="104">
        <f>+H45</f>
        <v>180826551</v>
      </c>
      <c r="J45" s="104">
        <f>+H45+J42+J43+J44+J83</f>
        <v>143119754</v>
      </c>
      <c r="K45" s="104">
        <f>+J45+K42+K43+K44+K83</f>
        <v>109939393</v>
      </c>
      <c r="L45" s="104">
        <f>+K45+L42+L43+L44+L83</f>
        <v>77771941</v>
      </c>
      <c r="M45" s="104">
        <f>+L45</f>
        <v>77771941</v>
      </c>
      <c r="N45" s="104">
        <f>+L45+N42+N43+N44+N83</f>
        <v>42069049</v>
      </c>
      <c r="O45" s="104">
        <f>+N45+O42+O43+O44+O83</f>
        <v>13688915</v>
      </c>
      <c r="P45" s="104">
        <f>+O45+P42+P43+P44+P83</f>
        <v>-14867332</v>
      </c>
      <c r="Q45" s="104">
        <f>+P45</f>
        <v>-14867332</v>
      </c>
      <c r="R45" s="104">
        <f>+P45+R42+R43+R44+R83</f>
        <v>-42934660</v>
      </c>
      <c r="S45" s="104">
        <f>+R45+S42+S43+S44+S83</f>
        <v>-67744395</v>
      </c>
      <c r="T45" s="104">
        <f>+S45+T42+T43+T44+T83</f>
        <v>-109827529</v>
      </c>
      <c r="U45" s="104">
        <f>+T45</f>
        <v>-109827529</v>
      </c>
      <c r="V45" s="104">
        <f>+U45</f>
        <v>-109827529</v>
      </c>
      <c r="W45" s="104">
        <f>+W83+W42+W43+W44</f>
        <v>-429385810</v>
      </c>
      <c r="X45" s="104">
        <f>+V45-W45</f>
        <v>319558281</v>
      </c>
      <c r="Y45" s="105">
        <f>+IF(W45&lt;&gt;0,+(X45/W45)*100,0)</f>
        <v>-74.42218013678654</v>
      </c>
      <c r="Z45" s="106">
        <v>-274318858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86657328</v>
      </c>
      <c r="C68" s="18">
        <v>0</v>
      </c>
      <c r="D68" s="19">
        <v>94656652</v>
      </c>
      <c r="E68" s="20">
        <v>94656652</v>
      </c>
      <c r="F68" s="20">
        <v>96226471</v>
      </c>
      <c r="G68" s="20">
        <v>-321083</v>
      </c>
      <c r="H68" s="20">
        <v>-367504</v>
      </c>
      <c r="I68" s="20">
        <v>95537884</v>
      </c>
      <c r="J68" s="20">
        <v>-113495</v>
      </c>
      <c r="K68" s="20">
        <v>-125270</v>
      </c>
      <c r="L68" s="20">
        <v>612371</v>
      </c>
      <c r="M68" s="20">
        <v>373606</v>
      </c>
      <c r="N68" s="20">
        <v>-110385</v>
      </c>
      <c r="O68" s="20">
        <v>-110523</v>
      </c>
      <c r="P68" s="20">
        <v>-105788</v>
      </c>
      <c r="Q68" s="20">
        <v>-326696</v>
      </c>
      <c r="R68" s="20">
        <v>-180103</v>
      </c>
      <c r="S68" s="20">
        <v>75803</v>
      </c>
      <c r="T68" s="20">
        <v>-140792</v>
      </c>
      <c r="U68" s="20">
        <v>-245092</v>
      </c>
      <c r="V68" s="20">
        <v>95339702</v>
      </c>
      <c r="W68" s="20">
        <v>94656652</v>
      </c>
      <c r="X68" s="20">
        <v>0</v>
      </c>
      <c r="Y68" s="19">
        <v>0</v>
      </c>
      <c r="Z68" s="22">
        <v>94656652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140021991</v>
      </c>
      <c r="C70" s="18">
        <v>0</v>
      </c>
      <c r="D70" s="19">
        <v>157910674</v>
      </c>
      <c r="E70" s="20">
        <v>157910674</v>
      </c>
      <c r="F70" s="20">
        <v>17366967</v>
      </c>
      <c r="G70" s="20">
        <v>12323191</v>
      </c>
      <c r="H70" s="20">
        <v>8116101</v>
      </c>
      <c r="I70" s="20">
        <v>37806259</v>
      </c>
      <c r="J70" s="20">
        <v>13030723</v>
      </c>
      <c r="K70" s="20">
        <v>12568520</v>
      </c>
      <c r="L70" s="20">
        <v>11371790</v>
      </c>
      <c r="M70" s="20">
        <v>36971033</v>
      </c>
      <c r="N70" s="20">
        <v>15899408</v>
      </c>
      <c r="O70" s="20">
        <v>11721214</v>
      </c>
      <c r="P70" s="20">
        <v>12063603</v>
      </c>
      <c r="Q70" s="20">
        <v>39684225</v>
      </c>
      <c r="R70" s="20">
        <v>10385821</v>
      </c>
      <c r="S70" s="20">
        <v>12164474</v>
      </c>
      <c r="T70" s="20">
        <v>13818506</v>
      </c>
      <c r="U70" s="20">
        <v>36368801</v>
      </c>
      <c r="V70" s="20">
        <v>150830318</v>
      </c>
      <c r="W70" s="20">
        <v>157910674</v>
      </c>
      <c r="X70" s="20">
        <v>0</v>
      </c>
      <c r="Y70" s="19">
        <v>0</v>
      </c>
      <c r="Z70" s="22">
        <v>157910674</v>
      </c>
    </row>
    <row r="71" spans="1:26" ht="12.75" hidden="1">
      <c r="A71" s="38" t="s">
        <v>67</v>
      </c>
      <c r="B71" s="18">
        <v>37621782</v>
      </c>
      <c r="C71" s="18">
        <v>0</v>
      </c>
      <c r="D71" s="19">
        <v>40986546</v>
      </c>
      <c r="E71" s="20">
        <v>41216546</v>
      </c>
      <c r="F71" s="20">
        <v>5165533</v>
      </c>
      <c r="G71" s="20">
        <v>3083785</v>
      </c>
      <c r="H71" s="20">
        <v>2322997</v>
      </c>
      <c r="I71" s="20">
        <v>10572315</v>
      </c>
      <c r="J71" s="20">
        <v>3371788</v>
      </c>
      <c r="K71" s="20">
        <v>3385197</v>
      </c>
      <c r="L71" s="20">
        <v>3152773</v>
      </c>
      <c r="M71" s="20">
        <v>9909758</v>
      </c>
      <c r="N71" s="20">
        <v>4724545</v>
      </c>
      <c r="O71" s="20">
        <v>3130486</v>
      </c>
      <c r="P71" s="20">
        <v>3333652</v>
      </c>
      <c r="Q71" s="20">
        <v>11188683</v>
      </c>
      <c r="R71" s="20">
        <v>3027397</v>
      </c>
      <c r="S71" s="20">
        <v>3090912</v>
      </c>
      <c r="T71" s="20">
        <v>3337452</v>
      </c>
      <c r="U71" s="20">
        <v>9455761</v>
      </c>
      <c r="V71" s="20">
        <v>41126517</v>
      </c>
      <c r="W71" s="20">
        <v>41216546</v>
      </c>
      <c r="X71" s="20">
        <v>0</v>
      </c>
      <c r="Y71" s="19">
        <v>0</v>
      </c>
      <c r="Z71" s="22">
        <v>41216546</v>
      </c>
    </row>
    <row r="72" spans="1:26" ht="12.75" hidden="1">
      <c r="A72" s="38" t="s">
        <v>68</v>
      </c>
      <c r="B72" s="18">
        <v>21827404</v>
      </c>
      <c r="C72" s="18">
        <v>0</v>
      </c>
      <c r="D72" s="19">
        <v>23331849</v>
      </c>
      <c r="E72" s="20">
        <v>23331849</v>
      </c>
      <c r="F72" s="20">
        <v>4501521</v>
      </c>
      <c r="G72" s="20">
        <v>1765178</v>
      </c>
      <c r="H72" s="20">
        <v>1774710</v>
      </c>
      <c r="I72" s="20">
        <v>8041409</v>
      </c>
      <c r="J72" s="20">
        <v>1728002</v>
      </c>
      <c r="K72" s="20">
        <v>1758494</v>
      </c>
      <c r="L72" s="20">
        <v>1774894</v>
      </c>
      <c r="M72" s="20">
        <v>5261390</v>
      </c>
      <c r="N72" s="20">
        <v>1831267</v>
      </c>
      <c r="O72" s="20">
        <v>1757618</v>
      </c>
      <c r="P72" s="20">
        <v>1763572</v>
      </c>
      <c r="Q72" s="20">
        <v>5352457</v>
      </c>
      <c r="R72" s="20">
        <v>1726057</v>
      </c>
      <c r="S72" s="20">
        <v>1743116</v>
      </c>
      <c r="T72" s="20">
        <v>1801778</v>
      </c>
      <c r="U72" s="20">
        <v>5270951</v>
      </c>
      <c r="V72" s="20">
        <v>23926207</v>
      </c>
      <c r="W72" s="20">
        <v>23331849</v>
      </c>
      <c r="X72" s="20">
        <v>0</v>
      </c>
      <c r="Y72" s="19">
        <v>0</v>
      </c>
      <c r="Z72" s="22">
        <v>23331849</v>
      </c>
    </row>
    <row r="73" spans="1:26" ht="12.75" hidden="1">
      <c r="A73" s="38" t="s">
        <v>69</v>
      </c>
      <c r="B73" s="18">
        <v>19407531</v>
      </c>
      <c r="C73" s="18">
        <v>0</v>
      </c>
      <c r="D73" s="19">
        <v>22895220</v>
      </c>
      <c r="E73" s="20">
        <v>22895220</v>
      </c>
      <c r="F73" s="20">
        <v>1853265</v>
      </c>
      <c r="G73" s="20">
        <v>1841070</v>
      </c>
      <c r="H73" s="20">
        <v>1859435</v>
      </c>
      <c r="I73" s="20">
        <v>5553770</v>
      </c>
      <c r="J73" s="20">
        <v>1824473</v>
      </c>
      <c r="K73" s="20">
        <v>1837992</v>
      </c>
      <c r="L73" s="20">
        <v>1859793</v>
      </c>
      <c r="M73" s="20">
        <v>5522258</v>
      </c>
      <c r="N73" s="20">
        <v>1862543</v>
      </c>
      <c r="O73" s="20">
        <v>1855146</v>
      </c>
      <c r="P73" s="20">
        <v>1863932</v>
      </c>
      <c r="Q73" s="20">
        <v>5581621</v>
      </c>
      <c r="R73" s="20">
        <v>1853911</v>
      </c>
      <c r="S73" s="20">
        <v>1861578</v>
      </c>
      <c r="T73" s="20">
        <v>1891473</v>
      </c>
      <c r="U73" s="20">
        <v>5606962</v>
      </c>
      <c r="V73" s="20">
        <v>22264611</v>
      </c>
      <c r="W73" s="20">
        <v>22895220</v>
      </c>
      <c r="X73" s="20">
        <v>0</v>
      </c>
      <c r="Y73" s="19">
        <v>0</v>
      </c>
      <c r="Z73" s="22">
        <v>22895220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2367951</v>
      </c>
      <c r="C75" s="27">
        <v>0</v>
      </c>
      <c r="D75" s="28">
        <v>1698461</v>
      </c>
      <c r="E75" s="29">
        <v>1698461</v>
      </c>
      <c r="F75" s="29">
        <v>122832</v>
      </c>
      <c r="G75" s="29">
        <v>136101</v>
      </c>
      <c r="H75" s="29">
        <v>141875</v>
      </c>
      <c r="I75" s="29">
        <v>400808</v>
      </c>
      <c r="J75" s="29">
        <v>193495</v>
      </c>
      <c r="K75" s="29">
        <v>180729</v>
      </c>
      <c r="L75" s="29">
        <v>182221</v>
      </c>
      <c r="M75" s="29">
        <v>556445</v>
      </c>
      <c r="N75" s="29">
        <v>186260</v>
      </c>
      <c r="O75" s="29">
        <v>177864</v>
      </c>
      <c r="P75" s="29">
        <v>184091</v>
      </c>
      <c r="Q75" s="29">
        <v>548215</v>
      </c>
      <c r="R75" s="29">
        <v>173154</v>
      </c>
      <c r="S75" s="29">
        <v>138049</v>
      </c>
      <c r="T75" s="29">
        <v>203125</v>
      </c>
      <c r="U75" s="29">
        <v>514328</v>
      </c>
      <c r="V75" s="29">
        <v>2019796</v>
      </c>
      <c r="W75" s="29">
        <v>1698461</v>
      </c>
      <c r="X75" s="29">
        <v>0</v>
      </c>
      <c r="Y75" s="28">
        <v>0</v>
      </c>
      <c r="Z75" s="30">
        <v>1698461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219860299</v>
      </c>
      <c r="C83" s="18"/>
      <c r="D83" s="19">
        <v>155099447</v>
      </c>
      <c r="E83" s="20">
        <v>155099447</v>
      </c>
      <c r="F83" s="20">
        <v>257508766</v>
      </c>
      <c r="G83" s="20"/>
      <c r="H83" s="20"/>
      <c r="I83" s="20">
        <v>257508766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257508766</v>
      </c>
      <c r="W83" s="20"/>
      <c r="X83" s="20"/>
      <c r="Y83" s="19"/>
      <c r="Z83" s="22">
        <v>155099447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123140769</v>
      </c>
      <c r="C5" s="18">
        <v>0</v>
      </c>
      <c r="D5" s="58">
        <v>138873730</v>
      </c>
      <c r="E5" s="59">
        <v>145769458</v>
      </c>
      <c r="F5" s="59">
        <v>16354355</v>
      </c>
      <c r="G5" s="59">
        <v>11583397</v>
      </c>
      <c r="H5" s="59">
        <v>12059488</v>
      </c>
      <c r="I5" s="59">
        <v>39997240</v>
      </c>
      <c r="J5" s="59">
        <v>12795629</v>
      </c>
      <c r="K5" s="59">
        <v>11321750</v>
      </c>
      <c r="L5" s="59">
        <v>11721015</v>
      </c>
      <c r="M5" s="59">
        <v>35838394</v>
      </c>
      <c r="N5" s="59">
        <v>11626119</v>
      </c>
      <c r="O5" s="59">
        <v>11704155</v>
      </c>
      <c r="P5" s="59">
        <v>11835609</v>
      </c>
      <c r="Q5" s="59">
        <v>35165883</v>
      </c>
      <c r="R5" s="59">
        <v>11856529</v>
      </c>
      <c r="S5" s="59">
        <v>11770763</v>
      </c>
      <c r="T5" s="59">
        <v>12209434</v>
      </c>
      <c r="U5" s="59">
        <v>35836726</v>
      </c>
      <c r="V5" s="59">
        <v>146838243</v>
      </c>
      <c r="W5" s="59">
        <v>145769458</v>
      </c>
      <c r="X5" s="59">
        <v>1068785</v>
      </c>
      <c r="Y5" s="60">
        <v>0.73</v>
      </c>
      <c r="Z5" s="61">
        <v>145769458</v>
      </c>
    </row>
    <row r="6" spans="1:26" ht="12.75">
      <c r="A6" s="57" t="s">
        <v>32</v>
      </c>
      <c r="B6" s="18">
        <v>639133907</v>
      </c>
      <c r="C6" s="18">
        <v>0</v>
      </c>
      <c r="D6" s="58">
        <v>728452596</v>
      </c>
      <c r="E6" s="59">
        <v>726508925</v>
      </c>
      <c r="F6" s="59">
        <v>54915139</v>
      </c>
      <c r="G6" s="59">
        <v>43728921</v>
      </c>
      <c r="H6" s="59">
        <v>59551036</v>
      </c>
      <c r="I6" s="59">
        <v>158195096</v>
      </c>
      <c r="J6" s="59">
        <v>57001991</v>
      </c>
      <c r="K6" s="59">
        <v>61523087</v>
      </c>
      <c r="L6" s="59">
        <v>62296255</v>
      </c>
      <c r="M6" s="59">
        <v>180821333</v>
      </c>
      <c r="N6" s="59">
        <v>64492675</v>
      </c>
      <c r="O6" s="59">
        <v>64258983</v>
      </c>
      <c r="P6" s="59">
        <v>62211945</v>
      </c>
      <c r="Q6" s="59">
        <v>190963603</v>
      </c>
      <c r="R6" s="59">
        <v>57537882</v>
      </c>
      <c r="S6" s="59">
        <v>57668582</v>
      </c>
      <c r="T6" s="59">
        <v>55211520</v>
      </c>
      <c r="U6" s="59">
        <v>170417984</v>
      </c>
      <c r="V6" s="59">
        <v>700398016</v>
      </c>
      <c r="W6" s="59">
        <v>726508925</v>
      </c>
      <c r="X6" s="59">
        <v>-26110909</v>
      </c>
      <c r="Y6" s="60">
        <v>-3.59</v>
      </c>
      <c r="Z6" s="61">
        <v>726508925</v>
      </c>
    </row>
    <row r="7" spans="1:26" ht="12.75">
      <c r="A7" s="57" t="s">
        <v>33</v>
      </c>
      <c r="B7" s="18">
        <v>42700038</v>
      </c>
      <c r="C7" s="18">
        <v>0</v>
      </c>
      <c r="D7" s="58">
        <v>39150000</v>
      </c>
      <c r="E7" s="59">
        <v>42351037</v>
      </c>
      <c r="F7" s="59">
        <v>3742177</v>
      </c>
      <c r="G7" s="59">
        <v>3985010</v>
      </c>
      <c r="H7" s="59">
        <v>3843629</v>
      </c>
      <c r="I7" s="59">
        <v>11570816</v>
      </c>
      <c r="J7" s="59">
        <v>3771280</v>
      </c>
      <c r="K7" s="59">
        <v>3666816</v>
      </c>
      <c r="L7" s="59">
        <v>3672385</v>
      </c>
      <c r="M7" s="59">
        <v>11110481</v>
      </c>
      <c r="N7" s="59">
        <v>3661293</v>
      </c>
      <c r="O7" s="59">
        <v>3470873</v>
      </c>
      <c r="P7" s="59">
        <v>3771661</v>
      </c>
      <c r="Q7" s="59">
        <v>10903827</v>
      </c>
      <c r="R7" s="59">
        <v>194927</v>
      </c>
      <c r="S7" s="59">
        <v>7113467</v>
      </c>
      <c r="T7" s="59">
        <v>3349942</v>
      </c>
      <c r="U7" s="59">
        <v>10658336</v>
      </c>
      <c r="V7" s="59">
        <v>44243460</v>
      </c>
      <c r="W7" s="59">
        <v>42351037</v>
      </c>
      <c r="X7" s="59">
        <v>1892423</v>
      </c>
      <c r="Y7" s="60">
        <v>4.47</v>
      </c>
      <c r="Z7" s="61">
        <v>42351037</v>
      </c>
    </row>
    <row r="8" spans="1:26" ht="12.75">
      <c r="A8" s="57" t="s">
        <v>34</v>
      </c>
      <c r="B8" s="18">
        <v>116643233</v>
      </c>
      <c r="C8" s="18">
        <v>0</v>
      </c>
      <c r="D8" s="58">
        <v>157830658</v>
      </c>
      <c r="E8" s="59">
        <v>206584221</v>
      </c>
      <c r="F8" s="59">
        <v>39387203</v>
      </c>
      <c r="G8" s="59">
        <v>1273109</v>
      </c>
      <c r="H8" s="59">
        <v>5479293</v>
      </c>
      <c r="I8" s="59">
        <v>46139605</v>
      </c>
      <c r="J8" s="59">
        <v>4441827</v>
      </c>
      <c r="K8" s="59">
        <v>3227827</v>
      </c>
      <c r="L8" s="59">
        <v>40962566</v>
      </c>
      <c r="M8" s="59">
        <v>48632220</v>
      </c>
      <c r="N8" s="59">
        <v>1945270</v>
      </c>
      <c r="O8" s="59">
        <v>5597964</v>
      </c>
      <c r="P8" s="59">
        <v>29811872</v>
      </c>
      <c r="Q8" s="59">
        <v>37355106</v>
      </c>
      <c r="R8" s="59">
        <v>7293568</v>
      </c>
      <c r="S8" s="59">
        <v>12511908</v>
      </c>
      <c r="T8" s="59">
        <v>7386125</v>
      </c>
      <c r="U8" s="59">
        <v>27191601</v>
      </c>
      <c r="V8" s="59">
        <v>159318532</v>
      </c>
      <c r="W8" s="59">
        <v>206584221</v>
      </c>
      <c r="X8" s="59">
        <v>-47265689</v>
      </c>
      <c r="Y8" s="60">
        <v>-22.88</v>
      </c>
      <c r="Z8" s="61">
        <v>206584221</v>
      </c>
    </row>
    <row r="9" spans="1:26" ht="12.75">
      <c r="A9" s="57" t="s">
        <v>35</v>
      </c>
      <c r="B9" s="18">
        <v>61505507</v>
      </c>
      <c r="C9" s="18">
        <v>0</v>
      </c>
      <c r="D9" s="58">
        <v>57411768</v>
      </c>
      <c r="E9" s="59">
        <v>53035187</v>
      </c>
      <c r="F9" s="59">
        <v>3461560</v>
      </c>
      <c r="G9" s="59">
        <v>7846580</v>
      </c>
      <c r="H9" s="59">
        <v>-460674</v>
      </c>
      <c r="I9" s="59">
        <v>10847466</v>
      </c>
      <c r="J9" s="59">
        <v>5434158</v>
      </c>
      <c r="K9" s="59">
        <v>3514928</v>
      </c>
      <c r="L9" s="59">
        <v>3934826</v>
      </c>
      <c r="M9" s="59">
        <v>12883912</v>
      </c>
      <c r="N9" s="59">
        <v>3484387</v>
      </c>
      <c r="O9" s="59">
        <v>3174993</v>
      </c>
      <c r="P9" s="59">
        <v>3323768</v>
      </c>
      <c r="Q9" s="59">
        <v>9983148</v>
      </c>
      <c r="R9" s="59">
        <v>1847200</v>
      </c>
      <c r="S9" s="59">
        <v>2088021</v>
      </c>
      <c r="T9" s="59">
        <v>3988304</v>
      </c>
      <c r="U9" s="59">
        <v>7923525</v>
      </c>
      <c r="V9" s="59">
        <v>41638051</v>
      </c>
      <c r="W9" s="59">
        <v>53035187</v>
      </c>
      <c r="X9" s="59">
        <v>-11397136</v>
      </c>
      <c r="Y9" s="60">
        <v>-21.49</v>
      </c>
      <c r="Z9" s="61">
        <v>53035187</v>
      </c>
    </row>
    <row r="10" spans="1:26" ht="20.25">
      <c r="A10" s="62" t="s">
        <v>112</v>
      </c>
      <c r="B10" s="63">
        <f>SUM(B5:B9)</f>
        <v>983123454</v>
      </c>
      <c r="C10" s="63">
        <f>SUM(C5:C9)</f>
        <v>0</v>
      </c>
      <c r="D10" s="64">
        <f aca="true" t="shared" si="0" ref="D10:Z10">SUM(D5:D9)</f>
        <v>1121718752</v>
      </c>
      <c r="E10" s="65">
        <f t="shared" si="0"/>
        <v>1174248828</v>
      </c>
      <c r="F10" s="65">
        <f t="shared" si="0"/>
        <v>117860434</v>
      </c>
      <c r="G10" s="65">
        <f t="shared" si="0"/>
        <v>68417017</v>
      </c>
      <c r="H10" s="65">
        <f t="shared" si="0"/>
        <v>80472772</v>
      </c>
      <c r="I10" s="65">
        <f t="shared" si="0"/>
        <v>266750223</v>
      </c>
      <c r="J10" s="65">
        <f t="shared" si="0"/>
        <v>83444885</v>
      </c>
      <c r="K10" s="65">
        <f t="shared" si="0"/>
        <v>83254408</v>
      </c>
      <c r="L10" s="65">
        <f t="shared" si="0"/>
        <v>122587047</v>
      </c>
      <c r="M10" s="65">
        <f t="shared" si="0"/>
        <v>289286340</v>
      </c>
      <c r="N10" s="65">
        <f t="shared" si="0"/>
        <v>85209744</v>
      </c>
      <c r="O10" s="65">
        <f t="shared" si="0"/>
        <v>88206968</v>
      </c>
      <c r="P10" s="65">
        <f t="shared" si="0"/>
        <v>110954855</v>
      </c>
      <c r="Q10" s="65">
        <f t="shared" si="0"/>
        <v>284371567</v>
      </c>
      <c r="R10" s="65">
        <f t="shared" si="0"/>
        <v>78730106</v>
      </c>
      <c r="S10" s="65">
        <f t="shared" si="0"/>
        <v>91152741</v>
      </c>
      <c r="T10" s="65">
        <f t="shared" si="0"/>
        <v>82145325</v>
      </c>
      <c r="U10" s="65">
        <f t="shared" si="0"/>
        <v>252028172</v>
      </c>
      <c r="V10" s="65">
        <f t="shared" si="0"/>
        <v>1092436302</v>
      </c>
      <c r="W10" s="65">
        <f t="shared" si="0"/>
        <v>1174248828</v>
      </c>
      <c r="X10" s="65">
        <f t="shared" si="0"/>
        <v>-81812526</v>
      </c>
      <c r="Y10" s="66">
        <f>+IF(W10&lt;&gt;0,(X10/W10)*100,0)</f>
        <v>-6.967222282805634</v>
      </c>
      <c r="Z10" s="67">
        <f t="shared" si="0"/>
        <v>1174248828</v>
      </c>
    </row>
    <row r="11" spans="1:26" ht="12.75">
      <c r="A11" s="57" t="s">
        <v>36</v>
      </c>
      <c r="B11" s="18">
        <v>299014443</v>
      </c>
      <c r="C11" s="18">
        <v>0</v>
      </c>
      <c r="D11" s="58">
        <v>336506139</v>
      </c>
      <c r="E11" s="59">
        <v>333643460</v>
      </c>
      <c r="F11" s="59">
        <v>145131</v>
      </c>
      <c r="G11" s="59">
        <v>359500</v>
      </c>
      <c r="H11" s="59">
        <v>71423289</v>
      </c>
      <c r="I11" s="59">
        <v>71927920</v>
      </c>
      <c r="J11" s="59">
        <v>25167788</v>
      </c>
      <c r="K11" s="59">
        <v>25086055</v>
      </c>
      <c r="L11" s="59">
        <v>25405163</v>
      </c>
      <c r="M11" s="59">
        <v>75659006</v>
      </c>
      <c r="N11" s="59">
        <v>25869379</v>
      </c>
      <c r="O11" s="59">
        <v>25269995</v>
      </c>
      <c r="P11" s="59">
        <v>26595846</v>
      </c>
      <c r="Q11" s="59">
        <v>77735220</v>
      </c>
      <c r="R11" s="59">
        <v>24670949</v>
      </c>
      <c r="S11" s="59">
        <v>26397393</v>
      </c>
      <c r="T11" s="59">
        <v>25419112</v>
      </c>
      <c r="U11" s="59">
        <v>76487454</v>
      </c>
      <c r="V11" s="59">
        <v>301809600</v>
      </c>
      <c r="W11" s="59">
        <v>333643460</v>
      </c>
      <c r="X11" s="59">
        <v>-31833860</v>
      </c>
      <c r="Y11" s="60">
        <v>-9.54</v>
      </c>
      <c r="Z11" s="61">
        <v>333643460</v>
      </c>
    </row>
    <row r="12" spans="1:26" ht="12.75">
      <c r="A12" s="57" t="s">
        <v>37</v>
      </c>
      <c r="B12" s="18">
        <v>11483341</v>
      </c>
      <c r="C12" s="18">
        <v>0</v>
      </c>
      <c r="D12" s="58">
        <v>12206787</v>
      </c>
      <c r="E12" s="59">
        <v>11884962</v>
      </c>
      <c r="F12" s="59">
        <v>0</v>
      </c>
      <c r="G12" s="59">
        <v>0</v>
      </c>
      <c r="H12" s="59">
        <v>2870835</v>
      </c>
      <c r="I12" s="59">
        <v>2870835</v>
      </c>
      <c r="J12" s="59">
        <v>956945</v>
      </c>
      <c r="K12" s="59">
        <v>956945</v>
      </c>
      <c r="L12" s="59">
        <v>956945</v>
      </c>
      <c r="M12" s="59">
        <v>2870835</v>
      </c>
      <c r="N12" s="59">
        <v>956945</v>
      </c>
      <c r="O12" s="59">
        <v>956945</v>
      </c>
      <c r="P12" s="59">
        <v>956945</v>
      </c>
      <c r="Q12" s="59">
        <v>2870835</v>
      </c>
      <c r="R12" s="59">
        <v>956945</v>
      </c>
      <c r="S12" s="59">
        <v>956945</v>
      </c>
      <c r="T12" s="59">
        <v>1372219</v>
      </c>
      <c r="U12" s="59">
        <v>3286109</v>
      </c>
      <c r="V12" s="59">
        <v>11898614</v>
      </c>
      <c r="W12" s="59">
        <v>11884962</v>
      </c>
      <c r="X12" s="59">
        <v>13652</v>
      </c>
      <c r="Y12" s="60">
        <v>0.11</v>
      </c>
      <c r="Z12" s="61">
        <v>11884962</v>
      </c>
    </row>
    <row r="13" spans="1:26" ht="12.75">
      <c r="A13" s="57" t="s">
        <v>113</v>
      </c>
      <c r="B13" s="18">
        <v>76227502</v>
      </c>
      <c r="C13" s="18">
        <v>0</v>
      </c>
      <c r="D13" s="58">
        <v>96612451</v>
      </c>
      <c r="E13" s="59">
        <v>95832883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48107788</v>
      </c>
      <c r="O13" s="59">
        <v>6488561</v>
      </c>
      <c r="P13" s="59">
        <v>6935399</v>
      </c>
      <c r="Q13" s="59">
        <v>61531748</v>
      </c>
      <c r="R13" s="59">
        <v>6711781</v>
      </c>
      <c r="S13" s="59">
        <v>7373947</v>
      </c>
      <c r="T13" s="59">
        <v>173777</v>
      </c>
      <c r="U13" s="59">
        <v>14259505</v>
      </c>
      <c r="V13" s="59">
        <v>75791253</v>
      </c>
      <c r="W13" s="59">
        <v>95832883</v>
      </c>
      <c r="X13" s="59">
        <v>-20041630</v>
      </c>
      <c r="Y13" s="60">
        <v>-20.91</v>
      </c>
      <c r="Z13" s="61">
        <v>95832883</v>
      </c>
    </row>
    <row r="14" spans="1:26" ht="12.75">
      <c r="A14" s="57" t="s">
        <v>38</v>
      </c>
      <c r="B14" s="18">
        <v>6785047</v>
      </c>
      <c r="C14" s="18">
        <v>0</v>
      </c>
      <c r="D14" s="58">
        <v>20192600</v>
      </c>
      <c r="E14" s="59">
        <v>8362511</v>
      </c>
      <c r="F14" s="59">
        <v>245946</v>
      </c>
      <c r="G14" s="59">
        <v>0</v>
      </c>
      <c r="H14" s="59">
        <v>0</v>
      </c>
      <c r="I14" s="59">
        <v>245946</v>
      </c>
      <c r="J14" s="59">
        <v>0</v>
      </c>
      <c r="K14" s="59">
        <v>0</v>
      </c>
      <c r="L14" s="59">
        <v>2567070</v>
      </c>
      <c r="M14" s="59">
        <v>2567070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2351996</v>
      </c>
      <c r="U14" s="59">
        <v>2351996</v>
      </c>
      <c r="V14" s="59">
        <v>5165012</v>
      </c>
      <c r="W14" s="59">
        <v>8362511</v>
      </c>
      <c r="X14" s="59">
        <v>-3197499</v>
      </c>
      <c r="Y14" s="60">
        <v>-38.24</v>
      </c>
      <c r="Z14" s="61">
        <v>8362511</v>
      </c>
    </row>
    <row r="15" spans="1:26" ht="12.75">
      <c r="A15" s="57" t="s">
        <v>39</v>
      </c>
      <c r="B15" s="18">
        <v>382896058</v>
      </c>
      <c r="C15" s="18">
        <v>0</v>
      </c>
      <c r="D15" s="58">
        <v>405068234</v>
      </c>
      <c r="E15" s="59">
        <v>402509728</v>
      </c>
      <c r="F15" s="59">
        <v>2116780</v>
      </c>
      <c r="G15" s="59">
        <v>45374542</v>
      </c>
      <c r="H15" s="59">
        <v>42283666</v>
      </c>
      <c r="I15" s="59">
        <v>89774988</v>
      </c>
      <c r="J15" s="59">
        <v>27305027</v>
      </c>
      <c r="K15" s="59">
        <v>27711330</v>
      </c>
      <c r="L15" s="59">
        <v>25376478</v>
      </c>
      <c r="M15" s="59">
        <v>80392835</v>
      </c>
      <c r="N15" s="59">
        <v>27826095</v>
      </c>
      <c r="O15" s="59">
        <v>27583557</v>
      </c>
      <c r="P15" s="59">
        <v>25466649</v>
      </c>
      <c r="Q15" s="59">
        <v>80876301</v>
      </c>
      <c r="R15" s="59">
        <v>25413549</v>
      </c>
      <c r="S15" s="59">
        <v>24865771</v>
      </c>
      <c r="T15" s="59">
        <v>25544788</v>
      </c>
      <c r="U15" s="59">
        <v>75824108</v>
      </c>
      <c r="V15" s="59">
        <v>326868232</v>
      </c>
      <c r="W15" s="59">
        <v>402509728</v>
      </c>
      <c r="X15" s="59">
        <v>-75641496</v>
      </c>
      <c r="Y15" s="60">
        <v>-18.79</v>
      </c>
      <c r="Z15" s="61">
        <v>402509728</v>
      </c>
    </row>
    <row r="16" spans="1:26" ht="12.75">
      <c r="A16" s="57" t="s">
        <v>34</v>
      </c>
      <c r="B16" s="18">
        <v>6085011</v>
      </c>
      <c r="C16" s="18">
        <v>0</v>
      </c>
      <c r="D16" s="58">
        <v>6105852</v>
      </c>
      <c r="E16" s="59">
        <v>6308037</v>
      </c>
      <c r="F16" s="59">
        <v>39427</v>
      </c>
      <c r="G16" s="59">
        <v>313090</v>
      </c>
      <c r="H16" s="59">
        <v>959685</v>
      </c>
      <c r="I16" s="59">
        <v>1312202</v>
      </c>
      <c r="J16" s="59">
        <v>1320605</v>
      </c>
      <c r="K16" s="59">
        <v>67505</v>
      </c>
      <c r="L16" s="59">
        <v>36977</v>
      </c>
      <c r="M16" s="59">
        <v>1425087</v>
      </c>
      <c r="N16" s="59">
        <v>1229229</v>
      </c>
      <c r="O16" s="59">
        <v>261881</v>
      </c>
      <c r="P16" s="59">
        <v>42948</v>
      </c>
      <c r="Q16" s="59">
        <v>1534058</v>
      </c>
      <c r="R16" s="59">
        <v>946649</v>
      </c>
      <c r="S16" s="59">
        <v>293916</v>
      </c>
      <c r="T16" s="59">
        <v>59101</v>
      </c>
      <c r="U16" s="59">
        <v>1299666</v>
      </c>
      <c r="V16" s="59">
        <v>5571013</v>
      </c>
      <c r="W16" s="59">
        <v>6308037</v>
      </c>
      <c r="X16" s="59">
        <v>-737024</v>
      </c>
      <c r="Y16" s="60">
        <v>-11.68</v>
      </c>
      <c r="Z16" s="61">
        <v>6308037</v>
      </c>
    </row>
    <row r="17" spans="1:26" ht="12.75">
      <c r="A17" s="57" t="s">
        <v>40</v>
      </c>
      <c r="B17" s="18">
        <v>188701352</v>
      </c>
      <c r="C17" s="18">
        <v>0</v>
      </c>
      <c r="D17" s="58">
        <v>296247255</v>
      </c>
      <c r="E17" s="59">
        <v>349540805</v>
      </c>
      <c r="F17" s="59">
        <v>4360312</v>
      </c>
      <c r="G17" s="59">
        <v>15222464</v>
      </c>
      <c r="H17" s="59">
        <v>14765691</v>
      </c>
      <c r="I17" s="59">
        <v>34348467</v>
      </c>
      <c r="J17" s="59">
        <v>20984458</v>
      </c>
      <c r="K17" s="59">
        <v>14170619</v>
      </c>
      <c r="L17" s="59">
        <v>20536524</v>
      </c>
      <c r="M17" s="59">
        <v>55691601</v>
      </c>
      <c r="N17" s="59">
        <v>14166555</v>
      </c>
      <c r="O17" s="59">
        <v>16095028</v>
      </c>
      <c r="P17" s="59">
        <v>15616790</v>
      </c>
      <c r="Q17" s="59">
        <v>45878373</v>
      </c>
      <c r="R17" s="59">
        <v>9750197</v>
      </c>
      <c r="S17" s="59">
        <v>14907674</v>
      </c>
      <c r="T17" s="59">
        <v>21953480</v>
      </c>
      <c r="U17" s="59">
        <v>46611351</v>
      </c>
      <c r="V17" s="59">
        <v>182529792</v>
      </c>
      <c r="W17" s="59">
        <v>349540805</v>
      </c>
      <c r="X17" s="59">
        <v>-167011013</v>
      </c>
      <c r="Y17" s="60">
        <v>-47.78</v>
      </c>
      <c r="Z17" s="61">
        <v>349540805</v>
      </c>
    </row>
    <row r="18" spans="1:26" ht="12.75">
      <c r="A18" s="68" t="s">
        <v>41</v>
      </c>
      <c r="B18" s="69">
        <f>SUM(B11:B17)</f>
        <v>971192754</v>
      </c>
      <c r="C18" s="69">
        <f>SUM(C11:C17)</f>
        <v>0</v>
      </c>
      <c r="D18" s="70">
        <f aca="true" t="shared" si="1" ref="D18:Z18">SUM(D11:D17)</f>
        <v>1172939318</v>
      </c>
      <c r="E18" s="71">
        <f t="shared" si="1"/>
        <v>1208082386</v>
      </c>
      <c r="F18" s="71">
        <f t="shared" si="1"/>
        <v>6907596</v>
      </c>
      <c r="G18" s="71">
        <f t="shared" si="1"/>
        <v>61269596</v>
      </c>
      <c r="H18" s="71">
        <f t="shared" si="1"/>
        <v>132303166</v>
      </c>
      <c r="I18" s="71">
        <f t="shared" si="1"/>
        <v>200480358</v>
      </c>
      <c r="J18" s="71">
        <f t="shared" si="1"/>
        <v>75734823</v>
      </c>
      <c r="K18" s="71">
        <f t="shared" si="1"/>
        <v>67992454</v>
      </c>
      <c r="L18" s="71">
        <f t="shared" si="1"/>
        <v>74879157</v>
      </c>
      <c r="M18" s="71">
        <f t="shared" si="1"/>
        <v>218606434</v>
      </c>
      <c r="N18" s="71">
        <f t="shared" si="1"/>
        <v>118155991</v>
      </c>
      <c r="O18" s="71">
        <f t="shared" si="1"/>
        <v>76655967</v>
      </c>
      <c r="P18" s="71">
        <f t="shared" si="1"/>
        <v>75614577</v>
      </c>
      <c r="Q18" s="71">
        <f t="shared" si="1"/>
        <v>270426535</v>
      </c>
      <c r="R18" s="71">
        <f t="shared" si="1"/>
        <v>68450070</v>
      </c>
      <c r="S18" s="71">
        <f t="shared" si="1"/>
        <v>74795646</v>
      </c>
      <c r="T18" s="71">
        <f t="shared" si="1"/>
        <v>76874473</v>
      </c>
      <c r="U18" s="71">
        <f t="shared" si="1"/>
        <v>220120189</v>
      </c>
      <c r="V18" s="71">
        <f t="shared" si="1"/>
        <v>909633516</v>
      </c>
      <c r="W18" s="71">
        <f t="shared" si="1"/>
        <v>1208082386</v>
      </c>
      <c r="X18" s="71">
        <f t="shared" si="1"/>
        <v>-298448870</v>
      </c>
      <c r="Y18" s="66">
        <f>+IF(W18&lt;&gt;0,(X18/W18)*100,0)</f>
        <v>-24.70434744009255</v>
      </c>
      <c r="Z18" s="72">
        <f t="shared" si="1"/>
        <v>1208082386</v>
      </c>
    </row>
    <row r="19" spans="1:26" ht="12.75">
      <c r="A19" s="68" t="s">
        <v>42</v>
      </c>
      <c r="B19" s="73">
        <f>+B10-B18</f>
        <v>11930700</v>
      </c>
      <c r="C19" s="73">
        <f>+C10-C18</f>
        <v>0</v>
      </c>
      <c r="D19" s="74">
        <f aca="true" t="shared" si="2" ref="D19:Z19">+D10-D18</f>
        <v>-51220566</v>
      </c>
      <c r="E19" s="75">
        <f t="shared" si="2"/>
        <v>-33833558</v>
      </c>
      <c r="F19" s="75">
        <f t="shared" si="2"/>
        <v>110952838</v>
      </c>
      <c r="G19" s="75">
        <f t="shared" si="2"/>
        <v>7147421</v>
      </c>
      <c r="H19" s="75">
        <f t="shared" si="2"/>
        <v>-51830394</v>
      </c>
      <c r="I19" s="75">
        <f t="shared" si="2"/>
        <v>66269865</v>
      </c>
      <c r="J19" s="75">
        <f t="shared" si="2"/>
        <v>7710062</v>
      </c>
      <c r="K19" s="75">
        <f t="shared" si="2"/>
        <v>15261954</v>
      </c>
      <c r="L19" s="75">
        <f t="shared" si="2"/>
        <v>47707890</v>
      </c>
      <c r="M19" s="75">
        <f t="shared" si="2"/>
        <v>70679906</v>
      </c>
      <c r="N19" s="75">
        <f t="shared" si="2"/>
        <v>-32946247</v>
      </c>
      <c r="O19" s="75">
        <f t="shared" si="2"/>
        <v>11551001</v>
      </c>
      <c r="P19" s="75">
        <f t="shared" si="2"/>
        <v>35340278</v>
      </c>
      <c r="Q19" s="75">
        <f t="shared" si="2"/>
        <v>13945032</v>
      </c>
      <c r="R19" s="75">
        <f t="shared" si="2"/>
        <v>10280036</v>
      </c>
      <c r="S19" s="75">
        <f t="shared" si="2"/>
        <v>16357095</v>
      </c>
      <c r="T19" s="75">
        <f t="shared" si="2"/>
        <v>5270852</v>
      </c>
      <c r="U19" s="75">
        <f t="shared" si="2"/>
        <v>31907983</v>
      </c>
      <c r="V19" s="75">
        <f t="shared" si="2"/>
        <v>182802786</v>
      </c>
      <c r="W19" s="75">
        <f>IF(E10=E18,0,W10-W18)</f>
        <v>-33833558</v>
      </c>
      <c r="X19" s="75">
        <f t="shared" si="2"/>
        <v>216636344</v>
      </c>
      <c r="Y19" s="76">
        <f>+IF(W19&lt;&gt;0,(X19/W19)*100,0)</f>
        <v>-640.30021317888</v>
      </c>
      <c r="Z19" s="77">
        <f t="shared" si="2"/>
        <v>-33833558</v>
      </c>
    </row>
    <row r="20" spans="1:26" ht="20.25">
      <c r="A20" s="78" t="s">
        <v>43</v>
      </c>
      <c r="B20" s="79">
        <v>45868642</v>
      </c>
      <c r="C20" s="79">
        <v>0</v>
      </c>
      <c r="D20" s="80">
        <v>75521000</v>
      </c>
      <c r="E20" s="81">
        <v>83202064</v>
      </c>
      <c r="F20" s="81">
        <v>91225</v>
      </c>
      <c r="G20" s="81">
        <v>4491822</v>
      </c>
      <c r="H20" s="81">
        <v>10470978</v>
      </c>
      <c r="I20" s="81">
        <v>15054025</v>
      </c>
      <c r="J20" s="81">
        <v>6023624</v>
      </c>
      <c r="K20" s="81">
        <v>3627436</v>
      </c>
      <c r="L20" s="81">
        <v>4653295</v>
      </c>
      <c r="M20" s="81">
        <v>14304355</v>
      </c>
      <c r="N20" s="81">
        <v>240560</v>
      </c>
      <c r="O20" s="81">
        <v>2250998</v>
      </c>
      <c r="P20" s="81">
        <v>4095793</v>
      </c>
      <c r="Q20" s="81">
        <v>6587351</v>
      </c>
      <c r="R20" s="81">
        <v>2831561</v>
      </c>
      <c r="S20" s="81">
        <v>5992747</v>
      </c>
      <c r="T20" s="81">
        <v>9716917</v>
      </c>
      <c r="U20" s="81">
        <v>18541225</v>
      </c>
      <c r="V20" s="81">
        <v>54486956</v>
      </c>
      <c r="W20" s="81">
        <v>83202064</v>
      </c>
      <c r="X20" s="81">
        <v>-28715108</v>
      </c>
      <c r="Y20" s="82">
        <v>-34.51</v>
      </c>
      <c r="Z20" s="83">
        <v>83202064</v>
      </c>
    </row>
    <row r="21" spans="1:26" ht="41.25">
      <c r="A21" s="84" t="s">
        <v>114</v>
      </c>
      <c r="B21" s="85">
        <v>26331824</v>
      </c>
      <c r="C21" s="85">
        <v>0</v>
      </c>
      <c r="D21" s="86">
        <v>4500000</v>
      </c>
      <c r="E21" s="87">
        <v>4525000</v>
      </c>
      <c r="F21" s="87">
        <v>291691</v>
      </c>
      <c r="G21" s="87">
        <v>537732</v>
      </c>
      <c r="H21" s="87">
        <v>663287</v>
      </c>
      <c r="I21" s="87">
        <v>1492710</v>
      </c>
      <c r="J21" s="87">
        <v>614492</v>
      </c>
      <c r="K21" s="87">
        <v>409419</v>
      </c>
      <c r="L21" s="87">
        <v>491072</v>
      </c>
      <c r="M21" s="87">
        <v>1514983</v>
      </c>
      <c r="N21" s="87">
        <v>445262</v>
      </c>
      <c r="O21" s="87">
        <v>2107819</v>
      </c>
      <c r="P21" s="87">
        <v>770595</v>
      </c>
      <c r="Q21" s="87">
        <v>3323676</v>
      </c>
      <c r="R21" s="87">
        <v>40943</v>
      </c>
      <c r="S21" s="87">
        <v>368440</v>
      </c>
      <c r="T21" s="87">
        <v>500005</v>
      </c>
      <c r="U21" s="87">
        <v>909388</v>
      </c>
      <c r="V21" s="87">
        <v>7240757</v>
      </c>
      <c r="W21" s="87">
        <v>4525000</v>
      </c>
      <c r="X21" s="87">
        <v>2715757</v>
      </c>
      <c r="Y21" s="88">
        <v>60.02</v>
      </c>
      <c r="Z21" s="89">
        <v>4525000</v>
      </c>
    </row>
    <row r="22" spans="1:26" ht="12.75">
      <c r="A22" s="90" t="s">
        <v>115</v>
      </c>
      <c r="B22" s="91">
        <f>SUM(B19:B21)</f>
        <v>84131166</v>
      </c>
      <c r="C22" s="91">
        <f>SUM(C19:C21)</f>
        <v>0</v>
      </c>
      <c r="D22" s="92">
        <f aca="true" t="shared" si="3" ref="D22:Z22">SUM(D19:D21)</f>
        <v>28800434</v>
      </c>
      <c r="E22" s="93">
        <f t="shared" si="3"/>
        <v>53893506</v>
      </c>
      <c r="F22" s="93">
        <f t="shared" si="3"/>
        <v>111335754</v>
      </c>
      <c r="G22" s="93">
        <f t="shared" si="3"/>
        <v>12176975</v>
      </c>
      <c r="H22" s="93">
        <f t="shared" si="3"/>
        <v>-40696129</v>
      </c>
      <c r="I22" s="93">
        <f t="shared" si="3"/>
        <v>82816600</v>
      </c>
      <c r="J22" s="93">
        <f t="shared" si="3"/>
        <v>14348178</v>
      </c>
      <c r="K22" s="93">
        <f t="shared" si="3"/>
        <v>19298809</v>
      </c>
      <c r="L22" s="93">
        <f t="shared" si="3"/>
        <v>52852257</v>
      </c>
      <c r="M22" s="93">
        <f t="shared" si="3"/>
        <v>86499244</v>
      </c>
      <c r="N22" s="93">
        <f t="shared" si="3"/>
        <v>-32260425</v>
      </c>
      <c r="O22" s="93">
        <f t="shared" si="3"/>
        <v>15909818</v>
      </c>
      <c r="P22" s="93">
        <f t="shared" si="3"/>
        <v>40206666</v>
      </c>
      <c r="Q22" s="93">
        <f t="shared" si="3"/>
        <v>23856059</v>
      </c>
      <c r="R22" s="93">
        <f t="shared" si="3"/>
        <v>13152540</v>
      </c>
      <c r="S22" s="93">
        <f t="shared" si="3"/>
        <v>22718282</v>
      </c>
      <c r="T22" s="93">
        <f t="shared" si="3"/>
        <v>15487774</v>
      </c>
      <c r="U22" s="93">
        <f t="shared" si="3"/>
        <v>51358596</v>
      </c>
      <c r="V22" s="93">
        <f t="shared" si="3"/>
        <v>244530499</v>
      </c>
      <c r="W22" s="93">
        <f t="shared" si="3"/>
        <v>53893506</v>
      </c>
      <c r="X22" s="93">
        <f t="shared" si="3"/>
        <v>190636993</v>
      </c>
      <c r="Y22" s="94">
        <f>+IF(W22&lt;&gt;0,(X22/W22)*100,0)</f>
        <v>353.72906153108687</v>
      </c>
      <c r="Z22" s="95">
        <f t="shared" si="3"/>
        <v>53893506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84131166</v>
      </c>
      <c r="C24" s="73">
        <f>SUM(C22:C23)</f>
        <v>0</v>
      </c>
      <c r="D24" s="74">
        <f aca="true" t="shared" si="4" ref="D24:Z24">SUM(D22:D23)</f>
        <v>28800434</v>
      </c>
      <c r="E24" s="75">
        <f t="shared" si="4"/>
        <v>53893506</v>
      </c>
      <c r="F24" s="75">
        <f t="shared" si="4"/>
        <v>111335754</v>
      </c>
      <c r="G24" s="75">
        <f t="shared" si="4"/>
        <v>12176975</v>
      </c>
      <c r="H24" s="75">
        <f t="shared" si="4"/>
        <v>-40696129</v>
      </c>
      <c r="I24" s="75">
        <f t="shared" si="4"/>
        <v>82816600</v>
      </c>
      <c r="J24" s="75">
        <f t="shared" si="4"/>
        <v>14348178</v>
      </c>
      <c r="K24" s="75">
        <f t="shared" si="4"/>
        <v>19298809</v>
      </c>
      <c r="L24" s="75">
        <f t="shared" si="4"/>
        <v>52852257</v>
      </c>
      <c r="M24" s="75">
        <f t="shared" si="4"/>
        <v>86499244</v>
      </c>
      <c r="N24" s="75">
        <f t="shared" si="4"/>
        <v>-32260425</v>
      </c>
      <c r="O24" s="75">
        <f t="shared" si="4"/>
        <v>15909818</v>
      </c>
      <c r="P24" s="75">
        <f t="shared" si="4"/>
        <v>40206666</v>
      </c>
      <c r="Q24" s="75">
        <f t="shared" si="4"/>
        <v>23856059</v>
      </c>
      <c r="R24" s="75">
        <f t="shared" si="4"/>
        <v>13152540</v>
      </c>
      <c r="S24" s="75">
        <f t="shared" si="4"/>
        <v>22718282</v>
      </c>
      <c r="T24" s="75">
        <f t="shared" si="4"/>
        <v>15487774</v>
      </c>
      <c r="U24" s="75">
        <f t="shared" si="4"/>
        <v>51358596</v>
      </c>
      <c r="V24" s="75">
        <f t="shared" si="4"/>
        <v>244530499</v>
      </c>
      <c r="W24" s="75">
        <f t="shared" si="4"/>
        <v>53893506</v>
      </c>
      <c r="X24" s="75">
        <f t="shared" si="4"/>
        <v>190636993</v>
      </c>
      <c r="Y24" s="76">
        <f>+IF(W24&lt;&gt;0,(X24/W24)*100,0)</f>
        <v>353.72906153108687</v>
      </c>
      <c r="Z24" s="77">
        <f t="shared" si="4"/>
        <v>53893506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163312482</v>
      </c>
      <c r="C27" s="21">
        <v>0</v>
      </c>
      <c r="D27" s="103">
        <v>309391630</v>
      </c>
      <c r="E27" s="104">
        <v>252322472</v>
      </c>
      <c r="F27" s="104">
        <v>3652347</v>
      </c>
      <c r="G27" s="104">
        <v>9744177</v>
      </c>
      <c r="H27" s="104">
        <v>24394324</v>
      </c>
      <c r="I27" s="104">
        <v>37790848</v>
      </c>
      <c r="J27" s="104">
        <v>19037021</v>
      </c>
      <c r="K27" s="104">
        <v>13647234</v>
      </c>
      <c r="L27" s="104">
        <v>22409461</v>
      </c>
      <c r="M27" s="104">
        <v>55093716</v>
      </c>
      <c r="N27" s="104">
        <v>7400304</v>
      </c>
      <c r="O27" s="104">
        <v>16788259</v>
      </c>
      <c r="P27" s="104">
        <v>21003544</v>
      </c>
      <c r="Q27" s="104">
        <v>45192107</v>
      </c>
      <c r="R27" s="104">
        <v>8237166</v>
      </c>
      <c r="S27" s="104">
        <v>17071074</v>
      </c>
      <c r="T27" s="104">
        <v>30718786</v>
      </c>
      <c r="U27" s="104">
        <v>56027026</v>
      </c>
      <c r="V27" s="104">
        <v>194103697</v>
      </c>
      <c r="W27" s="104">
        <v>252322472</v>
      </c>
      <c r="X27" s="104">
        <v>-58218775</v>
      </c>
      <c r="Y27" s="105">
        <v>-23.07</v>
      </c>
      <c r="Z27" s="106">
        <v>252322472</v>
      </c>
    </row>
    <row r="28" spans="1:26" ht="12.75">
      <c r="A28" s="107" t="s">
        <v>47</v>
      </c>
      <c r="B28" s="18">
        <v>35479500</v>
      </c>
      <c r="C28" s="18">
        <v>0</v>
      </c>
      <c r="D28" s="58">
        <v>66870435</v>
      </c>
      <c r="E28" s="59">
        <v>75692623</v>
      </c>
      <c r="F28" s="59">
        <v>79326</v>
      </c>
      <c r="G28" s="59">
        <v>3904451</v>
      </c>
      <c r="H28" s="59">
        <v>9085165</v>
      </c>
      <c r="I28" s="59">
        <v>13068942</v>
      </c>
      <c r="J28" s="59">
        <v>5204228</v>
      </c>
      <c r="K28" s="59">
        <v>3227767</v>
      </c>
      <c r="L28" s="59">
        <v>4050115</v>
      </c>
      <c r="M28" s="59">
        <v>12482110</v>
      </c>
      <c r="N28" s="59">
        <v>189303</v>
      </c>
      <c r="O28" s="59">
        <v>3887276</v>
      </c>
      <c r="P28" s="59">
        <v>1809111</v>
      </c>
      <c r="Q28" s="59">
        <v>5885690</v>
      </c>
      <c r="R28" s="59">
        <v>2204897</v>
      </c>
      <c r="S28" s="59">
        <v>5211087</v>
      </c>
      <c r="T28" s="59">
        <v>8681836</v>
      </c>
      <c r="U28" s="59">
        <v>16097820</v>
      </c>
      <c r="V28" s="59">
        <v>47534562</v>
      </c>
      <c r="W28" s="59">
        <v>75692623</v>
      </c>
      <c r="X28" s="59">
        <v>-28158061</v>
      </c>
      <c r="Y28" s="60">
        <v>-37.2</v>
      </c>
      <c r="Z28" s="61">
        <v>75692623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5195448</v>
      </c>
      <c r="C30" s="18">
        <v>0</v>
      </c>
      <c r="D30" s="58">
        <v>133700000</v>
      </c>
      <c r="E30" s="59">
        <v>66040614</v>
      </c>
      <c r="F30" s="59">
        <v>3808</v>
      </c>
      <c r="G30" s="59">
        <v>93371</v>
      </c>
      <c r="H30" s="59">
        <v>4960405</v>
      </c>
      <c r="I30" s="59">
        <v>5057584</v>
      </c>
      <c r="J30" s="59">
        <v>5908801</v>
      </c>
      <c r="K30" s="59">
        <v>4457038</v>
      </c>
      <c r="L30" s="59">
        <v>6390422</v>
      </c>
      <c r="M30" s="59">
        <v>16756261</v>
      </c>
      <c r="N30" s="59">
        <v>4610580</v>
      </c>
      <c r="O30" s="59">
        <v>5943153</v>
      </c>
      <c r="P30" s="59">
        <v>9339002</v>
      </c>
      <c r="Q30" s="59">
        <v>19892735</v>
      </c>
      <c r="R30" s="59">
        <v>2026502</v>
      </c>
      <c r="S30" s="59">
        <v>2712697</v>
      </c>
      <c r="T30" s="59">
        <v>6647854</v>
      </c>
      <c r="U30" s="59">
        <v>11387053</v>
      </c>
      <c r="V30" s="59">
        <v>53093633</v>
      </c>
      <c r="W30" s="59">
        <v>66040614</v>
      </c>
      <c r="X30" s="59">
        <v>-12946981</v>
      </c>
      <c r="Y30" s="60">
        <v>-19.6</v>
      </c>
      <c r="Z30" s="61">
        <v>66040614</v>
      </c>
    </row>
    <row r="31" spans="1:26" ht="12.75">
      <c r="A31" s="57" t="s">
        <v>49</v>
      </c>
      <c r="B31" s="18">
        <v>149450900</v>
      </c>
      <c r="C31" s="18">
        <v>0</v>
      </c>
      <c r="D31" s="58">
        <v>108821195</v>
      </c>
      <c r="E31" s="59">
        <v>110589235</v>
      </c>
      <c r="F31" s="59">
        <v>3569213</v>
      </c>
      <c r="G31" s="59">
        <v>5746355</v>
      </c>
      <c r="H31" s="59">
        <v>10339739</v>
      </c>
      <c r="I31" s="59">
        <v>19655307</v>
      </c>
      <c r="J31" s="59">
        <v>7908512</v>
      </c>
      <c r="K31" s="59">
        <v>5962429</v>
      </c>
      <c r="L31" s="59">
        <v>11968924</v>
      </c>
      <c r="M31" s="59">
        <v>25839865</v>
      </c>
      <c r="N31" s="59">
        <v>2556431</v>
      </c>
      <c r="O31" s="59">
        <v>6957830</v>
      </c>
      <c r="P31" s="59">
        <v>9855431</v>
      </c>
      <c r="Q31" s="59">
        <v>19369692</v>
      </c>
      <c r="R31" s="59">
        <v>4005767</v>
      </c>
      <c r="S31" s="59">
        <v>9147290</v>
      </c>
      <c r="T31" s="59">
        <v>15389096</v>
      </c>
      <c r="U31" s="59">
        <v>28542153</v>
      </c>
      <c r="V31" s="59">
        <v>93407017</v>
      </c>
      <c r="W31" s="59">
        <v>110589235</v>
      </c>
      <c r="X31" s="59">
        <v>-17182218</v>
      </c>
      <c r="Y31" s="60">
        <v>-15.54</v>
      </c>
      <c r="Z31" s="61">
        <v>110589235</v>
      </c>
    </row>
    <row r="32" spans="1:26" ht="12.75">
      <c r="A32" s="68" t="s">
        <v>50</v>
      </c>
      <c r="B32" s="21">
        <f>SUM(B28:B31)</f>
        <v>190125848</v>
      </c>
      <c r="C32" s="21">
        <f>SUM(C28:C31)</f>
        <v>0</v>
      </c>
      <c r="D32" s="103">
        <f aca="true" t="shared" si="5" ref="D32:Z32">SUM(D28:D31)</f>
        <v>309391630</v>
      </c>
      <c r="E32" s="104">
        <f t="shared" si="5"/>
        <v>252322472</v>
      </c>
      <c r="F32" s="104">
        <f t="shared" si="5"/>
        <v>3652347</v>
      </c>
      <c r="G32" s="104">
        <f t="shared" si="5"/>
        <v>9744177</v>
      </c>
      <c r="H32" s="104">
        <f t="shared" si="5"/>
        <v>24385309</v>
      </c>
      <c r="I32" s="104">
        <f t="shared" si="5"/>
        <v>37781833</v>
      </c>
      <c r="J32" s="104">
        <f t="shared" si="5"/>
        <v>19021541</v>
      </c>
      <c r="K32" s="104">
        <f t="shared" si="5"/>
        <v>13647234</v>
      </c>
      <c r="L32" s="104">
        <f t="shared" si="5"/>
        <v>22409461</v>
      </c>
      <c r="M32" s="104">
        <f t="shared" si="5"/>
        <v>55078236</v>
      </c>
      <c r="N32" s="104">
        <f t="shared" si="5"/>
        <v>7356314</v>
      </c>
      <c r="O32" s="104">
        <f t="shared" si="5"/>
        <v>16788259</v>
      </c>
      <c r="P32" s="104">
        <f t="shared" si="5"/>
        <v>21003544</v>
      </c>
      <c r="Q32" s="104">
        <f t="shared" si="5"/>
        <v>45148117</v>
      </c>
      <c r="R32" s="104">
        <f t="shared" si="5"/>
        <v>8237166</v>
      </c>
      <c r="S32" s="104">
        <f t="shared" si="5"/>
        <v>17071074</v>
      </c>
      <c r="T32" s="104">
        <f t="shared" si="5"/>
        <v>30718786</v>
      </c>
      <c r="U32" s="104">
        <f t="shared" si="5"/>
        <v>56027026</v>
      </c>
      <c r="V32" s="104">
        <f t="shared" si="5"/>
        <v>194035212</v>
      </c>
      <c r="W32" s="104">
        <f t="shared" si="5"/>
        <v>252322472</v>
      </c>
      <c r="X32" s="104">
        <f t="shared" si="5"/>
        <v>-58287260</v>
      </c>
      <c r="Y32" s="105">
        <f>+IF(W32&lt;&gt;0,(X32/W32)*100,0)</f>
        <v>-23.100304756050424</v>
      </c>
      <c r="Z32" s="106">
        <f t="shared" si="5"/>
        <v>252322472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630898259</v>
      </c>
      <c r="C35" s="18">
        <v>0</v>
      </c>
      <c r="D35" s="58">
        <v>537740343</v>
      </c>
      <c r="E35" s="59">
        <v>677946021</v>
      </c>
      <c r="F35" s="59">
        <v>36224802</v>
      </c>
      <c r="G35" s="59">
        <v>-32065806</v>
      </c>
      <c r="H35" s="59">
        <v>-8092240</v>
      </c>
      <c r="I35" s="59">
        <v>-3933244</v>
      </c>
      <c r="J35" s="59">
        <v>3179222</v>
      </c>
      <c r="K35" s="59">
        <v>4862916</v>
      </c>
      <c r="L35" s="59">
        <v>13329434</v>
      </c>
      <c r="M35" s="59">
        <v>21371572</v>
      </c>
      <c r="N35" s="59">
        <v>2438965</v>
      </c>
      <c r="O35" s="59">
        <v>8635855</v>
      </c>
      <c r="P35" s="59">
        <v>60298612</v>
      </c>
      <c r="Q35" s="59">
        <v>71373432</v>
      </c>
      <c r="R35" s="59">
        <v>26169223</v>
      </c>
      <c r="S35" s="59">
        <v>-5339431</v>
      </c>
      <c r="T35" s="59">
        <v>54013194</v>
      </c>
      <c r="U35" s="59">
        <v>74842986</v>
      </c>
      <c r="V35" s="59">
        <v>163654746</v>
      </c>
      <c r="W35" s="59">
        <v>677946021</v>
      </c>
      <c r="X35" s="59">
        <v>-514291275</v>
      </c>
      <c r="Y35" s="60">
        <v>-75.86</v>
      </c>
      <c r="Z35" s="61">
        <v>677946021</v>
      </c>
    </row>
    <row r="36" spans="1:26" ht="12.75">
      <c r="A36" s="57" t="s">
        <v>53</v>
      </c>
      <c r="B36" s="18">
        <v>2756098027</v>
      </c>
      <c r="C36" s="18">
        <v>0</v>
      </c>
      <c r="D36" s="58">
        <v>3025013255</v>
      </c>
      <c r="E36" s="59">
        <v>2901469597</v>
      </c>
      <c r="F36" s="59">
        <v>4624628</v>
      </c>
      <c r="G36" s="59">
        <v>10967643</v>
      </c>
      <c r="H36" s="59">
        <v>25376284</v>
      </c>
      <c r="I36" s="59">
        <v>40968555</v>
      </c>
      <c r="J36" s="59">
        <v>20018866</v>
      </c>
      <c r="K36" s="59">
        <v>14629666</v>
      </c>
      <c r="L36" s="59">
        <v>23392744</v>
      </c>
      <c r="M36" s="59">
        <v>58041276</v>
      </c>
      <c r="N36" s="59">
        <v>-41972454</v>
      </c>
      <c r="O36" s="59">
        <v>11158678</v>
      </c>
      <c r="P36" s="59">
        <v>14918590</v>
      </c>
      <c r="Q36" s="59">
        <v>-15895186</v>
      </c>
      <c r="R36" s="59">
        <v>2380151</v>
      </c>
      <c r="S36" s="59">
        <v>10544955</v>
      </c>
      <c r="T36" s="59">
        <v>31529034</v>
      </c>
      <c r="U36" s="59">
        <v>44454140</v>
      </c>
      <c r="V36" s="59">
        <v>127568785</v>
      </c>
      <c r="W36" s="59">
        <v>2901469597</v>
      </c>
      <c r="X36" s="59">
        <v>-2773900812</v>
      </c>
      <c r="Y36" s="60">
        <v>-95.6</v>
      </c>
      <c r="Z36" s="61">
        <v>2901469597</v>
      </c>
    </row>
    <row r="37" spans="1:26" ht="12.75">
      <c r="A37" s="57" t="s">
        <v>54</v>
      </c>
      <c r="B37" s="18">
        <v>248863767</v>
      </c>
      <c r="C37" s="18">
        <v>0</v>
      </c>
      <c r="D37" s="58">
        <v>219875775</v>
      </c>
      <c r="E37" s="59">
        <v>231882147</v>
      </c>
      <c r="F37" s="59">
        <v>-93280071</v>
      </c>
      <c r="G37" s="59">
        <v>-33281081</v>
      </c>
      <c r="H37" s="59">
        <v>57980150</v>
      </c>
      <c r="I37" s="59">
        <v>-68581002</v>
      </c>
      <c r="J37" s="59">
        <v>8851632</v>
      </c>
      <c r="K37" s="59">
        <v>194620</v>
      </c>
      <c r="L37" s="59">
        <v>-14003968</v>
      </c>
      <c r="M37" s="59">
        <v>-4957716</v>
      </c>
      <c r="N37" s="59">
        <v>-5948688</v>
      </c>
      <c r="O37" s="59">
        <v>3884720</v>
      </c>
      <c r="P37" s="59">
        <v>35010521</v>
      </c>
      <c r="Q37" s="59">
        <v>32946553</v>
      </c>
      <c r="R37" s="59">
        <v>15396820</v>
      </c>
      <c r="S37" s="59">
        <v>-17512795</v>
      </c>
      <c r="T37" s="59">
        <v>28304432</v>
      </c>
      <c r="U37" s="59">
        <v>26188457</v>
      </c>
      <c r="V37" s="59">
        <v>-14403708</v>
      </c>
      <c r="W37" s="59">
        <v>231882147</v>
      </c>
      <c r="X37" s="59">
        <v>-246285855</v>
      </c>
      <c r="Y37" s="60">
        <v>-106.21</v>
      </c>
      <c r="Z37" s="61">
        <v>231882147</v>
      </c>
    </row>
    <row r="38" spans="1:26" ht="12.75">
      <c r="A38" s="57" t="s">
        <v>55</v>
      </c>
      <c r="B38" s="18">
        <v>241174340</v>
      </c>
      <c r="C38" s="18">
        <v>0</v>
      </c>
      <c r="D38" s="58">
        <v>353708513</v>
      </c>
      <c r="E38" s="59">
        <v>322637942</v>
      </c>
      <c r="F38" s="59">
        <v>22793739</v>
      </c>
      <c r="G38" s="59">
        <v>5933</v>
      </c>
      <c r="H38" s="59">
        <v>0</v>
      </c>
      <c r="I38" s="59">
        <v>22799672</v>
      </c>
      <c r="J38" s="59">
        <v>-1736</v>
      </c>
      <c r="K38" s="59">
        <v>-868</v>
      </c>
      <c r="L38" s="59">
        <v>-2126119</v>
      </c>
      <c r="M38" s="59">
        <v>-2128723</v>
      </c>
      <c r="N38" s="59">
        <v>-109</v>
      </c>
      <c r="O38" s="59">
        <v>0</v>
      </c>
      <c r="P38" s="59">
        <v>0</v>
      </c>
      <c r="Q38" s="59">
        <v>-109</v>
      </c>
      <c r="R38" s="59">
        <v>0</v>
      </c>
      <c r="S38" s="59">
        <v>0</v>
      </c>
      <c r="T38" s="59">
        <v>41749982</v>
      </c>
      <c r="U38" s="59">
        <v>41749982</v>
      </c>
      <c r="V38" s="59">
        <v>62420822</v>
      </c>
      <c r="W38" s="59">
        <v>322637942</v>
      </c>
      <c r="X38" s="59">
        <v>-260217120</v>
      </c>
      <c r="Y38" s="60">
        <v>-80.65</v>
      </c>
      <c r="Z38" s="61">
        <v>322637942</v>
      </c>
    </row>
    <row r="39" spans="1:26" ht="12.75">
      <c r="A39" s="57" t="s">
        <v>56</v>
      </c>
      <c r="B39" s="18">
        <v>2812826987</v>
      </c>
      <c r="C39" s="18">
        <v>0</v>
      </c>
      <c r="D39" s="58">
        <v>2960368876</v>
      </c>
      <c r="E39" s="59">
        <v>2971002023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-1324247</v>
      </c>
      <c r="O39" s="59">
        <v>0</v>
      </c>
      <c r="P39" s="59">
        <v>0</v>
      </c>
      <c r="Q39" s="59">
        <v>-1324247</v>
      </c>
      <c r="R39" s="59">
        <v>0</v>
      </c>
      <c r="S39" s="59">
        <v>0</v>
      </c>
      <c r="T39" s="59">
        <v>0</v>
      </c>
      <c r="U39" s="59">
        <v>0</v>
      </c>
      <c r="V39" s="59">
        <v>-1324247</v>
      </c>
      <c r="W39" s="59">
        <v>2971002023</v>
      </c>
      <c r="X39" s="59">
        <v>-2972326270</v>
      </c>
      <c r="Y39" s="60">
        <v>-100.04</v>
      </c>
      <c r="Z39" s="61">
        <v>2971002023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-881053311</v>
      </c>
      <c r="C42" s="18">
        <v>0</v>
      </c>
      <c r="D42" s="58">
        <v>-1031434178</v>
      </c>
      <c r="E42" s="59">
        <v>-1056266189</v>
      </c>
      <c r="F42" s="59">
        <v>-7547931</v>
      </c>
      <c r="G42" s="59">
        <v>-62901154</v>
      </c>
      <c r="H42" s="59">
        <v>-132649306</v>
      </c>
      <c r="I42" s="59">
        <v>-203098391</v>
      </c>
      <c r="J42" s="59">
        <v>-76156753</v>
      </c>
      <c r="K42" s="59">
        <v>-69368605</v>
      </c>
      <c r="L42" s="59">
        <v>-77838263</v>
      </c>
      <c r="M42" s="59">
        <v>-223363621</v>
      </c>
      <c r="N42" s="59">
        <v>-70330085</v>
      </c>
      <c r="O42" s="59">
        <v>-67431418</v>
      </c>
      <c r="P42" s="59">
        <v>-69135590</v>
      </c>
      <c r="Q42" s="59">
        <v>-206897093</v>
      </c>
      <c r="R42" s="59">
        <v>-60617032</v>
      </c>
      <c r="S42" s="59">
        <v>-68948750</v>
      </c>
      <c r="T42" s="59">
        <v>-75166308</v>
      </c>
      <c r="U42" s="59">
        <v>-204732090</v>
      </c>
      <c r="V42" s="59">
        <v>-838091195</v>
      </c>
      <c r="W42" s="59">
        <v>-1056266189</v>
      </c>
      <c r="X42" s="59">
        <v>218174994</v>
      </c>
      <c r="Y42" s="60">
        <v>-20.66</v>
      </c>
      <c r="Z42" s="61">
        <v>-1056266189</v>
      </c>
    </row>
    <row r="43" spans="1:26" ht="12.75">
      <c r="A43" s="57" t="s">
        <v>59</v>
      </c>
      <c r="B43" s="18">
        <v>-48800717</v>
      </c>
      <c r="C43" s="18">
        <v>0</v>
      </c>
      <c r="D43" s="58">
        <v>-12266820</v>
      </c>
      <c r="E43" s="59">
        <v>400388</v>
      </c>
      <c r="F43" s="59">
        <v>119373</v>
      </c>
      <c r="G43" s="59">
        <v>-251176</v>
      </c>
      <c r="H43" s="59">
        <v>241506</v>
      </c>
      <c r="I43" s="59">
        <v>109703</v>
      </c>
      <c r="J43" s="59">
        <v>115</v>
      </c>
      <c r="K43" s="59">
        <v>-587</v>
      </c>
      <c r="L43" s="59">
        <v>-851</v>
      </c>
      <c r="M43" s="59">
        <v>-1323</v>
      </c>
      <c r="N43" s="59">
        <v>726</v>
      </c>
      <c r="O43" s="59">
        <v>-944</v>
      </c>
      <c r="P43" s="59">
        <v>-42</v>
      </c>
      <c r="Q43" s="59">
        <v>-260</v>
      </c>
      <c r="R43" s="59">
        <v>121</v>
      </c>
      <c r="S43" s="59">
        <v>-453</v>
      </c>
      <c r="T43" s="59">
        <v>-701</v>
      </c>
      <c r="U43" s="59">
        <v>-1033</v>
      </c>
      <c r="V43" s="59">
        <v>107087</v>
      </c>
      <c r="W43" s="59">
        <v>-11866432</v>
      </c>
      <c r="X43" s="59">
        <v>11973519</v>
      </c>
      <c r="Y43" s="60">
        <v>-100.9</v>
      </c>
      <c r="Z43" s="61">
        <v>400388</v>
      </c>
    </row>
    <row r="44" spans="1:26" ht="12.75">
      <c r="A44" s="57" t="s">
        <v>60</v>
      </c>
      <c r="B44" s="18">
        <v>35164942</v>
      </c>
      <c r="C44" s="18">
        <v>0</v>
      </c>
      <c r="D44" s="58">
        <v>-3902217</v>
      </c>
      <c r="E44" s="59">
        <v>723258</v>
      </c>
      <c r="F44" s="59">
        <v>-2635638</v>
      </c>
      <c r="G44" s="59">
        <v>-121040</v>
      </c>
      <c r="H44" s="59">
        <v>1030300</v>
      </c>
      <c r="I44" s="59">
        <v>-1726378</v>
      </c>
      <c r="J44" s="59">
        <v>-1086612</v>
      </c>
      <c r="K44" s="59">
        <v>-168773</v>
      </c>
      <c r="L44" s="59">
        <v>-43407</v>
      </c>
      <c r="M44" s="59">
        <v>-1298792</v>
      </c>
      <c r="N44" s="59">
        <v>123034</v>
      </c>
      <c r="O44" s="59">
        <v>67667</v>
      </c>
      <c r="P44" s="59">
        <v>108083</v>
      </c>
      <c r="Q44" s="59">
        <v>298784</v>
      </c>
      <c r="R44" s="59">
        <v>-492380</v>
      </c>
      <c r="S44" s="59">
        <v>213113</v>
      </c>
      <c r="T44" s="59">
        <v>201841</v>
      </c>
      <c r="U44" s="59">
        <v>-77426</v>
      </c>
      <c r="V44" s="59">
        <v>-2803812</v>
      </c>
      <c r="W44" s="59">
        <v>-3178959</v>
      </c>
      <c r="X44" s="59">
        <v>375147</v>
      </c>
      <c r="Y44" s="60">
        <v>-11.8</v>
      </c>
      <c r="Z44" s="61">
        <v>723258</v>
      </c>
    </row>
    <row r="45" spans="1:26" ht="12.75">
      <c r="A45" s="68" t="s">
        <v>61</v>
      </c>
      <c r="B45" s="21">
        <v>-197542098</v>
      </c>
      <c r="C45" s="21">
        <v>0</v>
      </c>
      <c r="D45" s="103">
        <v>-613594215</v>
      </c>
      <c r="E45" s="104">
        <v>-569021896</v>
      </c>
      <c r="F45" s="104">
        <v>54367008</v>
      </c>
      <c r="G45" s="104">
        <f>+F45+G42+G43+G44+G83</f>
        <v>-8906362</v>
      </c>
      <c r="H45" s="104">
        <f>+G45+H42+H43+H44+H83</f>
        <v>-140283862</v>
      </c>
      <c r="I45" s="104">
        <f>+H45</f>
        <v>-140283862</v>
      </c>
      <c r="J45" s="104">
        <f>+H45+J42+J43+J44+J83</f>
        <v>-217527112</v>
      </c>
      <c r="K45" s="104">
        <f>+J45+K42+K43+K44+K83</f>
        <v>-287065077</v>
      </c>
      <c r="L45" s="104">
        <f>+K45+L42+L43+L44+L83</f>
        <v>-364947598</v>
      </c>
      <c r="M45" s="104">
        <f>+L45</f>
        <v>-364947598</v>
      </c>
      <c r="N45" s="104">
        <f>+L45+N42+N43+N44+N83</f>
        <v>-435153923</v>
      </c>
      <c r="O45" s="104">
        <f>+N45+O42+O43+O44+O83</f>
        <v>-502518618</v>
      </c>
      <c r="P45" s="104">
        <f>+O45+P42+P43+P44+P83</f>
        <v>-571546167</v>
      </c>
      <c r="Q45" s="104">
        <f>+P45</f>
        <v>-571546167</v>
      </c>
      <c r="R45" s="104">
        <f>+P45+R42+R43+R44+R83</f>
        <v>-632655458</v>
      </c>
      <c r="S45" s="104">
        <f>+R45+S42+S43+S44+S83</f>
        <v>-701391548</v>
      </c>
      <c r="T45" s="104">
        <f>+S45+T42+T43+T44+T83</f>
        <v>-776356716</v>
      </c>
      <c r="U45" s="104">
        <f>+T45</f>
        <v>-776356716</v>
      </c>
      <c r="V45" s="104">
        <f>+U45</f>
        <v>-776356716</v>
      </c>
      <c r="W45" s="104">
        <f>+W83+W42+W43+W44</f>
        <v>-585190933</v>
      </c>
      <c r="X45" s="104">
        <f>+V45-W45</f>
        <v>-191165783</v>
      </c>
      <c r="Y45" s="105">
        <f>+IF(W45&lt;&gt;0,+(X45/W45)*100,0)</f>
        <v>32.66724964790252</v>
      </c>
      <c r="Z45" s="106">
        <v>-569021896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-2.5362030993975684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-2.1331382374908703</v>
      </c>
      <c r="G59" s="10">
        <f t="shared" si="7"/>
        <v>-2.501468265311117</v>
      </c>
      <c r="H59" s="10">
        <f t="shared" si="7"/>
        <v>-3.1268325819470943</v>
      </c>
      <c r="I59" s="10">
        <f t="shared" si="7"/>
        <v>-2.539415219650156</v>
      </c>
      <c r="J59" s="10">
        <f t="shared" si="7"/>
        <v>-3.0572549422931847</v>
      </c>
      <c r="K59" s="10">
        <f t="shared" si="7"/>
        <v>-11.52185836995164</v>
      </c>
      <c r="L59" s="10">
        <f t="shared" si="7"/>
        <v>-4.91565790164077</v>
      </c>
      <c r="M59" s="10">
        <f t="shared" si="7"/>
        <v>-6.3391121823148655</v>
      </c>
      <c r="N59" s="10">
        <f t="shared" si="7"/>
        <v>-2.273123129051062</v>
      </c>
      <c r="O59" s="10">
        <f t="shared" si="7"/>
        <v>-4.1499279529363715</v>
      </c>
      <c r="P59" s="10">
        <f t="shared" si="7"/>
        <v>-4.034891656187696</v>
      </c>
      <c r="Q59" s="10">
        <f t="shared" si="7"/>
        <v>-3.4907242340537845</v>
      </c>
      <c r="R59" s="10">
        <f t="shared" si="7"/>
        <v>-1.3300013857343915</v>
      </c>
      <c r="S59" s="10">
        <f t="shared" si="7"/>
        <v>-8.725789483655392</v>
      </c>
      <c r="T59" s="10">
        <f t="shared" si="7"/>
        <v>-8.866365140267764</v>
      </c>
      <c r="U59" s="10">
        <f t="shared" si="7"/>
        <v>-6.326797263790225</v>
      </c>
      <c r="V59" s="10">
        <f t="shared" si="7"/>
        <v>-4.618955431113406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-0.0267125198402645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-0.004768909540807374</v>
      </c>
      <c r="G61" s="13">
        <f t="shared" si="7"/>
        <v>-0.013893500593697053</v>
      </c>
      <c r="H61" s="13">
        <f t="shared" si="7"/>
        <v>-0.006601135939004469</v>
      </c>
      <c r="I61" s="13">
        <f t="shared" si="7"/>
        <v>-0.007942149754016562</v>
      </c>
      <c r="J61" s="13">
        <f t="shared" si="7"/>
        <v>-0.010918099809782922</v>
      </c>
      <c r="K61" s="13">
        <f t="shared" si="7"/>
        <v>-0.005252133633378301</v>
      </c>
      <c r="L61" s="13">
        <f t="shared" si="7"/>
        <v>-0.5811050117389409</v>
      </c>
      <c r="M61" s="13">
        <f t="shared" si="7"/>
        <v>-0.20594374689947664</v>
      </c>
      <c r="N61" s="13">
        <f t="shared" si="7"/>
        <v>-0.0053667171149817</v>
      </c>
      <c r="O61" s="13">
        <f t="shared" si="7"/>
        <v>-0.008397230677678244</v>
      </c>
      <c r="P61" s="13">
        <f t="shared" si="7"/>
        <v>-0.0039005491883646643</v>
      </c>
      <c r="Q61" s="13">
        <f t="shared" si="7"/>
        <v>-0.0058678328160427775</v>
      </c>
      <c r="R61" s="13">
        <f t="shared" si="7"/>
        <v>0</v>
      </c>
      <c r="S61" s="13">
        <f t="shared" si="7"/>
        <v>-0.3502309671101142</v>
      </c>
      <c r="T61" s="13">
        <f t="shared" si="7"/>
        <v>-0.6822772952005429</v>
      </c>
      <c r="U61" s="13">
        <f t="shared" si="7"/>
        <v>-0.3400231371380967</v>
      </c>
      <c r="V61" s="13">
        <f t="shared" si="7"/>
        <v>-0.13851221199752717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-0.9385829644554107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-0.0031373420796454625</v>
      </c>
      <c r="G62" s="13">
        <f t="shared" si="7"/>
        <v>-0.0058754593180020895</v>
      </c>
      <c r="H62" s="13">
        <f t="shared" si="7"/>
        <v>-0.0015888977138494398</v>
      </c>
      <c r="I62" s="13">
        <f t="shared" si="7"/>
        <v>-0.003074184732919192</v>
      </c>
      <c r="J62" s="13">
        <f t="shared" si="7"/>
        <v>-0.0016292370345630104</v>
      </c>
      <c r="K62" s="13">
        <f t="shared" si="7"/>
        <v>-0.0020766486128231004</v>
      </c>
      <c r="L62" s="13">
        <f t="shared" si="7"/>
        <v>-9.911294572281749</v>
      </c>
      <c r="M62" s="13">
        <f t="shared" si="7"/>
        <v>-3.367888733097752</v>
      </c>
      <c r="N62" s="13">
        <f t="shared" si="7"/>
        <v>-0.017908839310240187</v>
      </c>
      <c r="O62" s="13">
        <f t="shared" si="7"/>
        <v>-0.006956932089287524</v>
      </c>
      <c r="P62" s="13">
        <f t="shared" si="7"/>
        <v>-0.0024379847780357077</v>
      </c>
      <c r="Q62" s="13">
        <f t="shared" si="7"/>
        <v>-0.009508826942438429</v>
      </c>
      <c r="R62" s="13">
        <f t="shared" si="7"/>
        <v>0</v>
      </c>
      <c r="S62" s="13">
        <f t="shared" si="7"/>
        <v>-1.7541536614483015</v>
      </c>
      <c r="T62" s="13">
        <f t="shared" si="7"/>
        <v>-10.239666182144719</v>
      </c>
      <c r="U62" s="13">
        <f t="shared" si="7"/>
        <v>-3.857915221119708</v>
      </c>
      <c r="V62" s="13">
        <f t="shared" si="7"/>
        <v>-1.8084687050869395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-1.011496836604995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-4.730636867130234</v>
      </c>
      <c r="G63" s="13">
        <f t="shared" si="7"/>
        <v>-0.03306502215356484</v>
      </c>
      <c r="H63" s="13">
        <f t="shared" si="7"/>
        <v>-0.07352035839102887</v>
      </c>
      <c r="I63" s="13">
        <f t="shared" si="7"/>
        <v>-1.4895339241994539</v>
      </c>
      <c r="J63" s="13">
        <f t="shared" si="7"/>
        <v>-0.10693877686085329</v>
      </c>
      <c r="K63" s="13">
        <f t="shared" si="7"/>
        <v>-0.14202504961270465</v>
      </c>
      <c r="L63" s="13">
        <f t="shared" si="7"/>
        <v>-17.723781321212932</v>
      </c>
      <c r="M63" s="13">
        <f t="shared" si="7"/>
        <v>-6.186969537837976</v>
      </c>
      <c r="N63" s="13">
        <f t="shared" si="7"/>
        <v>-0.011270578055768239</v>
      </c>
      <c r="O63" s="13">
        <f t="shared" si="7"/>
        <v>-0.022639154002153945</v>
      </c>
      <c r="P63" s="13">
        <f t="shared" si="7"/>
        <v>-0.02659854705636874</v>
      </c>
      <c r="Q63" s="13">
        <f t="shared" si="7"/>
        <v>-0.020092030438438664</v>
      </c>
      <c r="R63" s="13">
        <f t="shared" si="7"/>
        <v>0</v>
      </c>
      <c r="S63" s="13">
        <f t="shared" si="7"/>
        <v>-2.120437039733133</v>
      </c>
      <c r="T63" s="13">
        <f t="shared" si="7"/>
        <v>-16.25369829194908</v>
      </c>
      <c r="U63" s="13">
        <f t="shared" si="7"/>
        <v>-6.121499006778454</v>
      </c>
      <c r="V63" s="13">
        <f t="shared" si="7"/>
        <v>-3.452359584008376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-0.14923844724245655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-0.04422090367287466</v>
      </c>
      <c r="G64" s="13">
        <f t="shared" si="7"/>
        <v>-0.14560123700498218</v>
      </c>
      <c r="H64" s="13">
        <f t="shared" si="7"/>
        <v>-0.054781868118259414</v>
      </c>
      <c r="I64" s="13">
        <f t="shared" si="7"/>
        <v>-0.08142670703814572</v>
      </c>
      <c r="J64" s="13">
        <f t="shared" si="7"/>
        <v>-0.059132138288030406</v>
      </c>
      <c r="K64" s="13">
        <f t="shared" si="7"/>
        <v>-0.0503296655772352</v>
      </c>
      <c r="L64" s="13">
        <f t="shared" si="7"/>
        <v>-0.009346638995838792</v>
      </c>
      <c r="M64" s="13">
        <f t="shared" si="7"/>
        <v>-0.03865294459784217</v>
      </c>
      <c r="N64" s="13">
        <f t="shared" si="7"/>
        <v>-0.004030599922978009</v>
      </c>
      <c r="O64" s="13">
        <f t="shared" si="7"/>
        <v>-0.11556766727510286</v>
      </c>
      <c r="P64" s="13">
        <f t="shared" si="7"/>
        <v>-0.01388418005260188</v>
      </c>
      <c r="Q64" s="13">
        <f t="shared" si="7"/>
        <v>-0.044153002847608175</v>
      </c>
      <c r="R64" s="13">
        <f t="shared" si="7"/>
        <v>0</v>
      </c>
      <c r="S64" s="13">
        <f t="shared" si="7"/>
        <v>-0.047191306256370955</v>
      </c>
      <c r="T64" s="13">
        <f t="shared" si="7"/>
        <v>-0.027935366383882346</v>
      </c>
      <c r="U64" s="13">
        <f t="shared" si="7"/>
        <v>-0.024954890439274874</v>
      </c>
      <c r="V64" s="13">
        <f t="shared" si="7"/>
        <v>-0.04618130325558976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123140769</v>
      </c>
      <c r="C68" s="18">
        <v>0</v>
      </c>
      <c r="D68" s="19">
        <v>138873730</v>
      </c>
      <c r="E68" s="20">
        <v>145769458</v>
      </c>
      <c r="F68" s="20">
        <v>16354355</v>
      </c>
      <c r="G68" s="20">
        <v>11583397</v>
      </c>
      <c r="H68" s="20">
        <v>12059488</v>
      </c>
      <c r="I68" s="20">
        <v>39997240</v>
      </c>
      <c r="J68" s="20">
        <v>12795629</v>
      </c>
      <c r="K68" s="20">
        <v>11321750</v>
      </c>
      <c r="L68" s="20">
        <v>11721015</v>
      </c>
      <c r="M68" s="20">
        <v>35838394</v>
      </c>
      <c r="N68" s="20">
        <v>11626119</v>
      </c>
      <c r="O68" s="20">
        <v>11704155</v>
      </c>
      <c r="P68" s="20">
        <v>11835609</v>
      </c>
      <c r="Q68" s="20">
        <v>35165883</v>
      </c>
      <c r="R68" s="20">
        <v>11856529</v>
      </c>
      <c r="S68" s="20">
        <v>11770763</v>
      </c>
      <c r="T68" s="20">
        <v>12209434</v>
      </c>
      <c r="U68" s="20">
        <v>35836726</v>
      </c>
      <c r="V68" s="20">
        <v>146838243</v>
      </c>
      <c r="W68" s="20">
        <v>145769458</v>
      </c>
      <c r="X68" s="20">
        <v>0</v>
      </c>
      <c r="Y68" s="19">
        <v>0</v>
      </c>
      <c r="Z68" s="22">
        <v>145769458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414809238</v>
      </c>
      <c r="C70" s="18">
        <v>0</v>
      </c>
      <c r="D70" s="19">
        <v>468830633</v>
      </c>
      <c r="E70" s="20">
        <v>456002312</v>
      </c>
      <c r="F70" s="20">
        <v>35605624</v>
      </c>
      <c r="G70" s="20">
        <v>27689206</v>
      </c>
      <c r="H70" s="20">
        <v>38629715</v>
      </c>
      <c r="I70" s="20">
        <v>101924545</v>
      </c>
      <c r="J70" s="20">
        <v>36837912</v>
      </c>
      <c r="K70" s="20">
        <v>38117842</v>
      </c>
      <c r="L70" s="20">
        <v>39541046</v>
      </c>
      <c r="M70" s="20">
        <v>114496800</v>
      </c>
      <c r="N70" s="20">
        <v>39744968</v>
      </c>
      <c r="O70" s="20">
        <v>39120040</v>
      </c>
      <c r="P70" s="20">
        <v>40173830</v>
      </c>
      <c r="Q70" s="20">
        <v>119038838</v>
      </c>
      <c r="R70" s="20">
        <v>35627297</v>
      </c>
      <c r="S70" s="20">
        <v>36141293</v>
      </c>
      <c r="T70" s="20">
        <v>34317132</v>
      </c>
      <c r="U70" s="20">
        <v>106085722</v>
      </c>
      <c r="V70" s="20">
        <v>441545905</v>
      </c>
      <c r="W70" s="20">
        <v>456002312</v>
      </c>
      <c r="X70" s="20">
        <v>0</v>
      </c>
      <c r="Y70" s="19">
        <v>0</v>
      </c>
      <c r="Z70" s="22">
        <v>456002312</v>
      </c>
    </row>
    <row r="71" spans="1:26" ht="12.75" hidden="1">
      <c r="A71" s="38" t="s">
        <v>67</v>
      </c>
      <c r="B71" s="18">
        <v>109236907</v>
      </c>
      <c r="C71" s="18">
        <v>0</v>
      </c>
      <c r="D71" s="19">
        <v>120188939</v>
      </c>
      <c r="E71" s="20">
        <v>122633355</v>
      </c>
      <c r="F71" s="20">
        <v>8924752</v>
      </c>
      <c r="G71" s="20">
        <v>5037904</v>
      </c>
      <c r="H71" s="20">
        <v>9881064</v>
      </c>
      <c r="I71" s="20">
        <v>23843720</v>
      </c>
      <c r="J71" s="20">
        <v>9575034</v>
      </c>
      <c r="K71" s="20">
        <v>10256911</v>
      </c>
      <c r="L71" s="20">
        <v>10201856</v>
      </c>
      <c r="M71" s="20">
        <v>30033801</v>
      </c>
      <c r="N71" s="20">
        <v>12133673</v>
      </c>
      <c r="O71" s="20">
        <v>12663628</v>
      </c>
      <c r="P71" s="20">
        <v>9844196</v>
      </c>
      <c r="Q71" s="20">
        <v>34641497</v>
      </c>
      <c r="R71" s="20">
        <v>9857340</v>
      </c>
      <c r="S71" s="20">
        <v>9583653</v>
      </c>
      <c r="T71" s="20">
        <v>9118266</v>
      </c>
      <c r="U71" s="20">
        <v>28559259</v>
      </c>
      <c r="V71" s="20">
        <v>117078277</v>
      </c>
      <c r="W71" s="20">
        <v>122633355</v>
      </c>
      <c r="X71" s="20">
        <v>0</v>
      </c>
      <c r="Y71" s="19">
        <v>0</v>
      </c>
      <c r="Z71" s="22">
        <v>122633355</v>
      </c>
    </row>
    <row r="72" spans="1:26" ht="12.75" hidden="1">
      <c r="A72" s="38" t="s">
        <v>68</v>
      </c>
      <c r="B72" s="18">
        <v>61730198</v>
      </c>
      <c r="C72" s="18">
        <v>0</v>
      </c>
      <c r="D72" s="19">
        <v>71852620</v>
      </c>
      <c r="E72" s="20">
        <v>79721090</v>
      </c>
      <c r="F72" s="20">
        <v>5226569</v>
      </c>
      <c r="G72" s="20">
        <v>5882349</v>
      </c>
      <c r="H72" s="20">
        <v>5912648</v>
      </c>
      <c r="I72" s="20">
        <v>17021566</v>
      </c>
      <c r="J72" s="20">
        <v>5439561</v>
      </c>
      <c r="K72" s="20">
        <v>6766412</v>
      </c>
      <c r="L72" s="20">
        <v>6412108</v>
      </c>
      <c r="M72" s="20">
        <v>18618081</v>
      </c>
      <c r="N72" s="20">
        <v>6485914</v>
      </c>
      <c r="O72" s="20">
        <v>6510844</v>
      </c>
      <c r="P72" s="20">
        <v>6244702</v>
      </c>
      <c r="Q72" s="20">
        <v>19241460</v>
      </c>
      <c r="R72" s="20">
        <v>6097161</v>
      </c>
      <c r="S72" s="20">
        <v>6025173</v>
      </c>
      <c r="T72" s="20">
        <v>6062934</v>
      </c>
      <c r="U72" s="20">
        <v>18185268</v>
      </c>
      <c r="V72" s="20">
        <v>73066375</v>
      </c>
      <c r="W72" s="20">
        <v>79721090</v>
      </c>
      <c r="X72" s="20">
        <v>0</v>
      </c>
      <c r="Y72" s="19">
        <v>0</v>
      </c>
      <c r="Z72" s="22">
        <v>79721090</v>
      </c>
    </row>
    <row r="73" spans="1:26" ht="12.75" hidden="1">
      <c r="A73" s="38" t="s">
        <v>69</v>
      </c>
      <c r="B73" s="18">
        <v>53357564</v>
      </c>
      <c r="C73" s="18">
        <v>0</v>
      </c>
      <c r="D73" s="19">
        <v>67580404</v>
      </c>
      <c r="E73" s="20">
        <v>68152168</v>
      </c>
      <c r="F73" s="20">
        <v>5158194</v>
      </c>
      <c r="G73" s="20">
        <v>5119462</v>
      </c>
      <c r="H73" s="20">
        <v>5127609</v>
      </c>
      <c r="I73" s="20">
        <v>15405265</v>
      </c>
      <c r="J73" s="20">
        <v>5149484</v>
      </c>
      <c r="K73" s="20">
        <v>6381922</v>
      </c>
      <c r="L73" s="20">
        <v>6141245</v>
      </c>
      <c r="M73" s="20">
        <v>17672651</v>
      </c>
      <c r="N73" s="20">
        <v>6128120</v>
      </c>
      <c r="O73" s="20">
        <v>5964471</v>
      </c>
      <c r="P73" s="20">
        <v>5949217</v>
      </c>
      <c r="Q73" s="20">
        <v>18041808</v>
      </c>
      <c r="R73" s="20">
        <v>5956084</v>
      </c>
      <c r="S73" s="20">
        <v>5918463</v>
      </c>
      <c r="T73" s="20">
        <v>5713188</v>
      </c>
      <c r="U73" s="20">
        <v>17587735</v>
      </c>
      <c r="V73" s="20">
        <v>68707459</v>
      </c>
      <c r="W73" s="20">
        <v>68152168</v>
      </c>
      <c r="X73" s="20">
        <v>0</v>
      </c>
      <c r="Y73" s="19">
        <v>0</v>
      </c>
      <c r="Z73" s="22">
        <v>68152168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2065756</v>
      </c>
      <c r="C75" s="27">
        <v>0</v>
      </c>
      <c r="D75" s="28">
        <v>2083430</v>
      </c>
      <c r="E75" s="29">
        <v>2975400</v>
      </c>
      <c r="F75" s="29">
        <v>199042</v>
      </c>
      <c r="G75" s="29">
        <v>212339</v>
      </c>
      <c r="H75" s="29">
        <v>219741</v>
      </c>
      <c r="I75" s="29">
        <v>631122</v>
      </c>
      <c r="J75" s="29">
        <v>220386</v>
      </c>
      <c r="K75" s="29">
        <v>230101</v>
      </c>
      <c r="L75" s="29">
        <v>234377</v>
      </c>
      <c r="M75" s="29">
        <v>684864</v>
      </c>
      <c r="N75" s="29">
        <v>271623</v>
      </c>
      <c r="O75" s="29">
        <v>269668</v>
      </c>
      <c r="P75" s="29">
        <v>302965</v>
      </c>
      <c r="Q75" s="29">
        <v>844256</v>
      </c>
      <c r="R75" s="29">
        <v>321507</v>
      </c>
      <c r="S75" s="29">
        <v>338529</v>
      </c>
      <c r="T75" s="29">
        <v>361471</v>
      </c>
      <c r="U75" s="29">
        <v>1021507</v>
      </c>
      <c r="V75" s="29">
        <v>3181749</v>
      </c>
      <c r="W75" s="29">
        <v>2975400</v>
      </c>
      <c r="X75" s="29">
        <v>0</v>
      </c>
      <c r="Y75" s="28">
        <v>0</v>
      </c>
      <c r="Z75" s="30">
        <v>2975400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-3123100</v>
      </c>
      <c r="C77" s="18">
        <v>0</v>
      </c>
      <c r="D77" s="19">
        <v>0</v>
      </c>
      <c r="E77" s="20">
        <v>0</v>
      </c>
      <c r="F77" s="20">
        <v>-348861</v>
      </c>
      <c r="G77" s="20">
        <v>-289755</v>
      </c>
      <c r="H77" s="20">
        <v>-377080</v>
      </c>
      <c r="I77" s="20">
        <v>-1015696</v>
      </c>
      <c r="J77" s="20">
        <v>-391195</v>
      </c>
      <c r="K77" s="20">
        <v>-1304476</v>
      </c>
      <c r="L77" s="20">
        <v>-576165</v>
      </c>
      <c r="M77" s="20">
        <v>-2271836</v>
      </c>
      <c r="N77" s="20">
        <v>-264276</v>
      </c>
      <c r="O77" s="20">
        <v>-485714</v>
      </c>
      <c r="P77" s="20">
        <v>-477554</v>
      </c>
      <c r="Q77" s="20">
        <v>-1227544</v>
      </c>
      <c r="R77" s="20">
        <v>-157692</v>
      </c>
      <c r="S77" s="20">
        <v>-1027092</v>
      </c>
      <c r="T77" s="20">
        <v>-1082533</v>
      </c>
      <c r="U77" s="20">
        <v>-2267317</v>
      </c>
      <c r="V77" s="20">
        <v>-6782393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-110806</v>
      </c>
      <c r="C79" s="18">
        <v>0</v>
      </c>
      <c r="D79" s="19">
        <v>0</v>
      </c>
      <c r="E79" s="20">
        <v>0</v>
      </c>
      <c r="F79" s="20">
        <v>-1698</v>
      </c>
      <c r="G79" s="20">
        <v>-3847</v>
      </c>
      <c r="H79" s="20">
        <v>-2550</v>
      </c>
      <c r="I79" s="20">
        <v>-8095</v>
      </c>
      <c r="J79" s="20">
        <v>-4022</v>
      </c>
      <c r="K79" s="20">
        <v>-2002</v>
      </c>
      <c r="L79" s="20">
        <v>-229775</v>
      </c>
      <c r="M79" s="20">
        <v>-235799</v>
      </c>
      <c r="N79" s="20">
        <v>-2133</v>
      </c>
      <c r="O79" s="20">
        <v>-3285</v>
      </c>
      <c r="P79" s="20">
        <v>-1567</v>
      </c>
      <c r="Q79" s="20">
        <v>-6985</v>
      </c>
      <c r="R79" s="20">
        <v>0</v>
      </c>
      <c r="S79" s="20">
        <v>-126578</v>
      </c>
      <c r="T79" s="20">
        <v>-234138</v>
      </c>
      <c r="U79" s="20">
        <v>-360716</v>
      </c>
      <c r="V79" s="20">
        <v>-611595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-1025279</v>
      </c>
      <c r="C80" s="18">
        <v>0</v>
      </c>
      <c r="D80" s="19">
        <v>0</v>
      </c>
      <c r="E80" s="20">
        <v>0</v>
      </c>
      <c r="F80" s="20">
        <v>-280</v>
      </c>
      <c r="G80" s="20">
        <v>-296</v>
      </c>
      <c r="H80" s="20">
        <v>-157</v>
      </c>
      <c r="I80" s="20">
        <v>-733</v>
      </c>
      <c r="J80" s="20">
        <v>-156</v>
      </c>
      <c r="K80" s="20">
        <v>-213</v>
      </c>
      <c r="L80" s="20">
        <v>-1011136</v>
      </c>
      <c r="M80" s="20">
        <v>-1011505</v>
      </c>
      <c r="N80" s="20">
        <v>-2173</v>
      </c>
      <c r="O80" s="20">
        <v>-881</v>
      </c>
      <c r="P80" s="20">
        <v>-240</v>
      </c>
      <c r="Q80" s="20">
        <v>-3294</v>
      </c>
      <c r="R80" s="20">
        <v>0</v>
      </c>
      <c r="S80" s="20">
        <v>-168112</v>
      </c>
      <c r="T80" s="20">
        <v>-933680</v>
      </c>
      <c r="U80" s="20">
        <v>-1101792</v>
      </c>
      <c r="V80" s="20">
        <v>-2117324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-624399</v>
      </c>
      <c r="C81" s="18">
        <v>0</v>
      </c>
      <c r="D81" s="19">
        <v>0</v>
      </c>
      <c r="E81" s="20">
        <v>0</v>
      </c>
      <c r="F81" s="20">
        <v>-247250</v>
      </c>
      <c r="G81" s="20">
        <v>-1945</v>
      </c>
      <c r="H81" s="20">
        <v>-4347</v>
      </c>
      <c r="I81" s="20">
        <v>-253542</v>
      </c>
      <c r="J81" s="20">
        <v>-5817</v>
      </c>
      <c r="K81" s="20">
        <v>-9610</v>
      </c>
      <c r="L81" s="20">
        <v>-1136468</v>
      </c>
      <c r="M81" s="20">
        <v>-1151895</v>
      </c>
      <c r="N81" s="20">
        <v>-731</v>
      </c>
      <c r="O81" s="20">
        <v>-1474</v>
      </c>
      <c r="P81" s="20">
        <v>-1661</v>
      </c>
      <c r="Q81" s="20">
        <v>-3866</v>
      </c>
      <c r="R81" s="20">
        <v>0</v>
      </c>
      <c r="S81" s="20">
        <v>-127760</v>
      </c>
      <c r="T81" s="20">
        <v>-985451</v>
      </c>
      <c r="U81" s="20">
        <v>-1113211</v>
      </c>
      <c r="V81" s="20">
        <v>-2522514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-79630</v>
      </c>
      <c r="C82" s="18">
        <v>0</v>
      </c>
      <c r="D82" s="19">
        <v>0</v>
      </c>
      <c r="E82" s="20">
        <v>0</v>
      </c>
      <c r="F82" s="20">
        <v>-2281</v>
      </c>
      <c r="G82" s="20">
        <v>-7454</v>
      </c>
      <c r="H82" s="20">
        <v>-2809</v>
      </c>
      <c r="I82" s="20">
        <v>-12544</v>
      </c>
      <c r="J82" s="20">
        <v>-3045</v>
      </c>
      <c r="K82" s="20">
        <v>-3212</v>
      </c>
      <c r="L82" s="20">
        <v>-574</v>
      </c>
      <c r="M82" s="20">
        <v>-6831</v>
      </c>
      <c r="N82" s="20">
        <v>-247</v>
      </c>
      <c r="O82" s="20">
        <v>-6893</v>
      </c>
      <c r="P82" s="20">
        <v>-826</v>
      </c>
      <c r="Q82" s="20">
        <v>-7966</v>
      </c>
      <c r="R82" s="20">
        <v>0</v>
      </c>
      <c r="S82" s="20">
        <v>-2793</v>
      </c>
      <c r="T82" s="20">
        <v>-1596</v>
      </c>
      <c r="U82" s="20">
        <v>-4389</v>
      </c>
      <c r="V82" s="20">
        <v>-31730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697146988</v>
      </c>
      <c r="C83" s="18"/>
      <c r="D83" s="19">
        <v>434009000</v>
      </c>
      <c r="E83" s="20">
        <v>486120647</v>
      </c>
      <c r="F83" s="20">
        <v>64431204</v>
      </c>
      <c r="G83" s="20"/>
      <c r="H83" s="20"/>
      <c r="I83" s="20">
        <v>64431204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64431204</v>
      </c>
      <c r="W83" s="20">
        <v>486120647</v>
      </c>
      <c r="X83" s="20"/>
      <c r="Y83" s="19"/>
      <c r="Z83" s="22">
        <v>486120647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270172863</v>
      </c>
      <c r="C5" s="18">
        <v>0</v>
      </c>
      <c r="D5" s="58">
        <v>279613000</v>
      </c>
      <c r="E5" s="59">
        <v>289613000</v>
      </c>
      <c r="F5" s="59">
        <v>40883035</v>
      </c>
      <c r="G5" s="59">
        <v>24117237</v>
      </c>
      <c r="H5" s="59">
        <v>23193771</v>
      </c>
      <c r="I5" s="59">
        <v>88194043</v>
      </c>
      <c r="J5" s="59">
        <v>23471570</v>
      </c>
      <c r="K5" s="59">
        <v>23605249</v>
      </c>
      <c r="L5" s="59">
        <v>23330382</v>
      </c>
      <c r="M5" s="59">
        <v>70407201</v>
      </c>
      <c r="N5" s="59">
        <v>23468419</v>
      </c>
      <c r="O5" s="59">
        <v>23970119</v>
      </c>
      <c r="P5" s="59">
        <v>23568333</v>
      </c>
      <c r="Q5" s="59">
        <v>71006871</v>
      </c>
      <c r="R5" s="59">
        <v>23599921</v>
      </c>
      <c r="S5" s="59">
        <v>23585747</v>
      </c>
      <c r="T5" s="59">
        <v>25315604</v>
      </c>
      <c r="U5" s="59">
        <v>72501272</v>
      </c>
      <c r="V5" s="59">
        <v>302109387</v>
      </c>
      <c r="W5" s="59">
        <v>289613000</v>
      </c>
      <c r="X5" s="59">
        <v>12496387</v>
      </c>
      <c r="Y5" s="60">
        <v>4.31</v>
      </c>
      <c r="Z5" s="61">
        <v>289613000</v>
      </c>
    </row>
    <row r="6" spans="1:26" ht="12.75">
      <c r="A6" s="57" t="s">
        <v>32</v>
      </c>
      <c r="B6" s="18">
        <v>933431351</v>
      </c>
      <c r="C6" s="18">
        <v>0</v>
      </c>
      <c r="D6" s="58">
        <v>1036678204</v>
      </c>
      <c r="E6" s="59">
        <v>1051678204</v>
      </c>
      <c r="F6" s="59">
        <v>49702261</v>
      </c>
      <c r="G6" s="59">
        <v>94261467</v>
      </c>
      <c r="H6" s="59">
        <v>87267802</v>
      </c>
      <c r="I6" s="59">
        <v>231231530</v>
      </c>
      <c r="J6" s="59">
        <v>82108985</v>
      </c>
      <c r="K6" s="59">
        <v>85059271</v>
      </c>
      <c r="L6" s="59">
        <v>86313654</v>
      </c>
      <c r="M6" s="59">
        <v>253481910</v>
      </c>
      <c r="N6" s="59">
        <v>83950509</v>
      </c>
      <c r="O6" s="59">
        <v>83661012</v>
      </c>
      <c r="P6" s="59">
        <v>84684898</v>
      </c>
      <c r="Q6" s="59">
        <v>252296419</v>
      </c>
      <c r="R6" s="59">
        <v>82442259</v>
      </c>
      <c r="S6" s="59">
        <v>78128024</v>
      </c>
      <c r="T6" s="59">
        <v>83959283</v>
      </c>
      <c r="U6" s="59">
        <v>244529566</v>
      </c>
      <c r="V6" s="59">
        <v>981539425</v>
      </c>
      <c r="W6" s="59">
        <v>1051678204</v>
      </c>
      <c r="X6" s="59">
        <v>-70138779</v>
      </c>
      <c r="Y6" s="60">
        <v>-6.67</v>
      </c>
      <c r="Z6" s="61">
        <v>1051678204</v>
      </c>
    </row>
    <row r="7" spans="1:26" ht="12.75">
      <c r="A7" s="57" t="s">
        <v>33</v>
      </c>
      <c r="B7" s="18">
        <v>46245723</v>
      </c>
      <c r="C7" s="18">
        <v>0</v>
      </c>
      <c r="D7" s="58">
        <v>43179623</v>
      </c>
      <c r="E7" s="59">
        <v>47061413</v>
      </c>
      <c r="F7" s="59">
        <v>3527294</v>
      </c>
      <c r="G7" s="59">
        <v>3728919</v>
      </c>
      <c r="H7" s="59">
        <v>0</v>
      </c>
      <c r="I7" s="59">
        <v>7256213</v>
      </c>
      <c r="J7" s="59">
        <v>5947899</v>
      </c>
      <c r="K7" s="59">
        <v>2620630</v>
      </c>
      <c r="L7" s="59">
        <v>2692294</v>
      </c>
      <c r="M7" s="59">
        <v>11260823</v>
      </c>
      <c r="N7" s="59">
        <v>2615592</v>
      </c>
      <c r="O7" s="59">
        <v>2983510</v>
      </c>
      <c r="P7" s="59">
        <v>3091198</v>
      </c>
      <c r="Q7" s="59">
        <v>8690300</v>
      </c>
      <c r="R7" s="59">
        <v>2689781</v>
      </c>
      <c r="S7" s="59">
        <v>2023015</v>
      </c>
      <c r="T7" s="59">
        <v>2104520</v>
      </c>
      <c r="U7" s="59">
        <v>6817316</v>
      </c>
      <c r="V7" s="59">
        <v>34024652</v>
      </c>
      <c r="W7" s="59">
        <v>47061413</v>
      </c>
      <c r="X7" s="59">
        <v>-13036761</v>
      </c>
      <c r="Y7" s="60">
        <v>-27.7</v>
      </c>
      <c r="Z7" s="61">
        <v>47061413</v>
      </c>
    </row>
    <row r="8" spans="1:26" ht="12.75">
      <c r="A8" s="57" t="s">
        <v>34</v>
      </c>
      <c r="B8" s="18">
        <v>460258433</v>
      </c>
      <c r="C8" s="18">
        <v>0</v>
      </c>
      <c r="D8" s="58">
        <v>605092063</v>
      </c>
      <c r="E8" s="59">
        <v>791806045</v>
      </c>
      <c r="F8" s="59">
        <v>0</v>
      </c>
      <c r="G8" s="59">
        <v>1748729</v>
      </c>
      <c r="H8" s="59">
        <v>62491000</v>
      </c>
      <c r="I8" s="59">
        <v>64239729</v>
      </c>
      <c r="J8" s="59">
        <v>1462430</v>
      </c>
      <c r="K8" s="59">
        <v>946387</v>
      </c>
      <c r="L8" s="59">
        <v>49993000</v>
      </c>
      <c r="M8" s="59">
        <v>52401817</v>
      </c>
      <c r="N8" s="59">
        <v>296649</v>
      </c>
      <c r="O8" s="59">
        <v>166917469</v>
      </c>
      <c r="P8" s="59">
        <v>3873411</v>
      </c>
      <c r="Q8" s="59">
        <v>171087529</v>
      </c>
      <c r="R8" s="59">
        <v>0</v>
      </c>
      <c r="S8" s="59">
        <v>2071012</v>
      </c>
      <c r="T8" s="59">
        <v>0</v>
      </c>
      <c r="U8" s="59">
        <v>2071012</v>
      </c>
      <c r="V8" s="59">
        <v>289800087</v>
      </c>
      <c r="W8" s="59">
        <v>791806045</v>
      </c>
      <c r="X8" s="59">
        <v>-502005958</v>
      </c>
      <c r="Y8" s="60">
        <v>-63.4</v>
      </c>
      <c r="Z8" s="61">
        <v>791806045</v>
      </c>
    </row>
    <row r="9" spans="1:26" ht="12.75">
      <c r="A9" s="57" t="s">
        <v>35</v>
      </c>
      <c r="B9" s="18">
        <v>194698605</v>
      </c>
      <c r="C9" s="18">
        <v>0</v>
      </c>
      <c r="D9" s="58">
        <v>238870740</v>
      </c>
      <c r="E9" s="59">
        <v>186208835</v>
      </c>
      <c r="F9" s="59">
        <v>10319035</v>
      </c>
      <c r="G9" s="59">
        <v>8830268</v>
      </c>
      <c r="H9" s="59">
        <v>12716439</v>
      </c>
      <c r="I9" s="59">
        <v>31865742</v>
      </c>
      <c r="J9" s="59">
        <v>8025195</v>
      </c>
      <c r="K9" s="59">
        <v>12442538</v>
      </c>
      <c r="L9" s="59">
        <v>7800175</v>
      </c>
      <c r="M9" s="59">
        <v>28267908</v>
      </c>
      <c r="N9" s="59">
        <v>7052860</v>
      </c>
      <c r="O9" s="59">
        <v>8347152</v>
      </c>
      <c r="P9" s="59">
        <v>11029900</v>
      </c>
      <c r="Q9" s="59">
        <v>26429912</v>
      </c>
      <c r="R9" s="59">
        <v>2452745</v>
      </c>
      <c r="S9" s="59">
        <v>3555490</v>
      </c>
      <c r="T9" s="59">
        <v>7071122</v>
      </c>
      <c r="U9" s="59">
        <v>13079357</v>
      </c>
      <c r="V9" s="59">
        <v>99642919</v>
      </c>
      <c r="W9" s="59">
        <v>186208835</v>
      </c>
      <c r="X9" s="59">
        <v>-86565916</v>
      </c>
      <c r="Y9" s="60">
        <v>-46.49</v>
      </c>
      <c r="Z9" s="61">
        <v>186208835</v>
      </c>
    </row>
    <row r="10" spans="1:26" ht="20.25">
      <c r="A10" s="62" t="s">
        <v>112</v>
      </c>
      <c r="B10" s="63">
        <f>SUM(B5:B9)</f>
        <v>1904806975</v>
      </c>
      <c r="C10" s="63">
        <f>SUM(C5:C9)</f>
        <v>0</v>
      </c>
      <c r="D10" s="64">
        <f aca="true" t="shared" si="0" ref="D10:Z10">SUM(D5:D9)</f>
        <v>2203433630</v>
      </c>
      <c r="E10" s="65">
        <f t="shared" si="0"/>
        <v>2366367497</v>
      </c>
      <c r="F10" s="65">
        <f t="shared" si="0"/>
        <v>104431625</v>
      </c>
      <c r="G10" s="65">
        <f t="shared" si="0"/>
        <v>132686620</v>
      </c>
      <c r="H10" s="65">
        <f t="shared" si="0"/>
        <v>185669012</v>
      </c>
      <c r="I10" s="65">
        <f t="shared" si="0"/>
        <v>422787257</v>
      </c>
      <c r="J10" s="65">
        <f t="shared" si="0"/>
        <v>121016079</v>
      </c>
      <c r="K10" s="65">
        <f t="shared" si="0"/>
        <v>124674075</v>
      </c>
      <c r="L10" s="65">
        <f t="shared" si="0"/>
        <v>170129505</v>
      </c>
      <c r="M10" s="65">
        <f t="shared" si="0"/>
        <v>415819659</v>
      </c>
      <c r="N10" s="65">
        <f t="shared" si="0"/>
        <v>117384029</v>
      </c>
      <c r="O10" s="65">
        <f t="shared" si="0"/>
        <v>285879262</v>
      </c>
      <c r="P10" s="65">
        <f t="shared" si="0"/>
        <v>126247740</v>
      </c>
      <c r="Q10" s="65">
        <f t="shared" si="0"/>
        <v>529511031</v>
      </c>
      <c r="R10" s="65">
        <f t="shared" si="0"/>
        <v>111184706</v>
      </c>
      <c r="S10" s="65">
        <f t="shared" si="0"/>
        <v>109363288</v>
      </c>
      <c r="T10" s="65">
        <f t="shared" si="0"/>
        <v>118450529</v>
      </c>
      <c r="U10" s="65">
        <f t="shared" si="0"/>
        <v>338998523</v>
      </c>
      <c r="V10" s="65">
        <f t="shared" si="0"/>
        <v>1707116470</v>
      </c>
      <c r="W10" s="65">
        <f t="shared" si="0"/>
        <v>2366367497</v>
      </c>
      <c r="X10" s="65">
        <f t="shared" si="0"/>
        <v>-659251027</v>
      </c>
      <c r="Y10" s="66">
        <f>+IF(W10&lt;&gt;0,(X10/W10)*100,0)</f>
        <v>-27.859198870664674</v>
      </c>
      <c r="Z10" s="67">
        <f t="shared" si="0"/>
        <v>2366367497</v>
      </c>
    </row>
    <row r="11" spans="1:26" ht="12.75">
      <c r="A11" s="57" t="s">
        <v>36</v>
      </c>
      <c r="B11" s="18">
        <v>518622973</v>
      </c>
      <c r="C11" s="18">
        <v>0</v>
      </c>
      <c r="D11" s="58">
        <v>597372068</v>
      </c>
      <c r="E11" s="59">
        <v>601496068</v>
      </c>
      <c r="F11" s="59">
        <v>39933057</v>
      </c>
      <c r="G11" s="59">
        <v>38126466</v>
      </c>
      <c r="H11" s="59">
        <v>41970414</v>
      </c>
      <c r="I11" s="59">
        <v>120029937</v>
      </c>
      <c r="J11" s="59">
        <v>41187214</v>
      </c>
      <c r="K11" s="59">
        <v>64425606</v>
      </c>
      <c r="L11" s="59">
        <v>40999234</v>
      </c>
      <c r="M11" s="59">
        <v>146612054</v>
      </c>
      <c r="N11" s="59">
        <v>43512586</v>
      </c>
      <c r="O11" s="59">
        <v>42384974</v>
      </c>
      <c r="P11" s="59">
        <v>40921844</v>
      </c>
      <c r="Q11" s="59">
        <v>126819404</v>
      </c>
      <c r="R11" s="59">
        <v>41485891</v>
      </c>
      <c r="S11" s="59">
        <v>42665987</v>
      </c>
      <c r="T11" s="59">
        <v>42056935</v>
      </c>
      <c r="U11" s="59">
        <v>126208813</v>
      </c>
      <c r="V11" s="59">
        <v>519670208</v>
      </c>
      <c r="W11" s="59">
        <v>601496068</v>
      </c>
      <c r="X11" s="59">
        <v>-81825860</v>
      </c>
      <c r="Y11" s="60">
        <v>-13.6</v>
      </c>
      <c r="Z11" s="61">
        <v>601496068</v>
      </c>
    </row>
    <row r="12" spans="1:26" ht="12.75">
      <c r="A12" s="57" t="s">
        <v>37</v>
      </c>
      <c r="B12" s="18">
        <v>22017243</v>
      </c>
      <c r="C12" s="18">
        <v>0</v>
      </c>
      <c r="D12" s="58">
        <v>23942803</v>
      </c>
      <c r="E12" s="59">
        <v>23942803</v>
      </c>
      <c r="F12" s="59">
        <v>1864448</v>
      </c>
      <c r="G12" s="59">
        <v>1871859</v>
      </c>
      <c r="H12" s="59">
        <v>1910556</v>
      </c>
      <c r="I12" s="59">
        <v>5646863</v>
      </c>
      <c r="J12" s="59">
        <v>1900222</v>
      </c>
      <c r="K12" s="59">
        <v>1900222</v>
      </c>
      <c r="L12" s="59">
        <v>1900222</v>
      </c>
      <c r="M12" s="59">
        <v>5700666</v>
      </c>
      <c r="N12" s="59">
        <v>1900220</v>
      </c>
      <c r="O12" s="59">
        <v>1700746</v>
      </c>
      <c r="P12" s="59">
        <v>1773878</v>
      </c>
      <c r="Q12" s="59">
        <v>5374844</v>
      </c>
      <c r="R12" s="59">
        <v>1655423</v>
      </c>
      <c r="S12" s="59">
        <v>1655423</v>
      </c>
      <c r="T12" s="59">
        <v>2483108</v>
      </c>
      <c r="U12" s="59">
        <v>5793954</v>
      </c>
      <c r="V12" s="59">
        <v>22516327</v>
      </c>
      <c r="W12" s="59">
        <v>23942803</v>
      </c>
      <c r="X12" s="59">
        <v>-1426476</v>
      </c>
      <c r="Y12" s="60">
        <v>-5.96</v>
      </c>
      <c r="Z12" s="61">
        <v>23942803</v>
      </c>
    </row>
    <row r="13" spans="1:26" ht="12.75">
      <c r="A13" s="57" t="s">
        <v>113</v>
      </c>
      <c r="B13" s="18">
        <v>142899558</v>
      </c>
      <c r="C13" s="18">
        <v>0</v>
      </c>
      <c r="D13" s="58">
        <v>162816890</v>
      </c>
      <c r="E13" s="59">
        <v>162816890</v>
      </c>
      <c r="F13" s="59">
        <v>13568114</v>
      </c>
      <c r="G13" s="59">
        <v>13568114</v>
      </c>
      <c r="H13" s="59">
        <v>13569124</v>
      </c>
      <c r="I13" s="59">
        <v>40705352</v>
      </c>
      <c r="J13" s="59">
        <v>13568114</v>
      </c>
      <c r="K13" s="59">
        <v>13568425</v>
      </c>
      <c r="L13" s="59">
        <v>0</v>
      </c>
      <c r="M13" s="59">
        <v>27136539</v>
      </c>
      <c r="N13" s="59">
        <v>27136228</v>
      </c>
      <c r="O13" s="59">
        <v>13568114</v>
      </c>
      <c r="P13" s="59">
        <v>13533057</v>
      </c>
      <c r="Q13" s="59">
        <v>54237399</v>
      </c>
      <c r="R13" s="59">
        <v>13568114</v>
      </c>
      <c r="S13" s="59">
        <v>13568114</v>
      </c>
      <c r="T13" s="59">
        <v>-2360058</v>
      </c>
      <c r="U13" s="59">
        <v>24776170</v>
      </c>
      <c r="V13" s="59">
        <v>146855460</v>
      </c>
      <c r="W13" s="59">
        <v>162816890</v>
      </c>
      <c r="X13" s="59">
        <v>-15961430</v>
      </c>
      <c r="Y13" s="60">
        <v>-9.8</v>
      </c>
      <c r="Z13" s="61">
        <v>162816890</v>
      </c>
    </row>
    <row r="14" spans="1:26" ht="12.75">
      <c r="A14" s="57" t="s">
        <v>38</v>
      </c>
      <c r="B14" s="18">
        <v>42264368</v>
      </c>
      <c r="C14" s="18">
        <v>0</v>
      </c>
      <c r="D14" s="58">
        <v>36143780</v>
      </c>
      <c r="E14" s="59">
        <v>34873400</v>
      </c>
      <c r="F14" s="59">
        <v>0</v>
      </c>
      <c r="G14" s="59">
        <v>736</v>
      </c>
      <c r="H14" s="59">
        <v>0</v>
      </c>
      <c r="I14" s="59">
        <v>736</v>
      </c>
      <c r="J14" s="59">
        <v>-736</v>
      </c>
      <c r="K14" s="59">
        <v>0</v>
      </c>
      <c r="L14" s="59">
        <v>17305739</v>
      </c>
      <c r="M14" s="59">
        <v>17305003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17726600</v>
      </c>
      <c r="U14" s="59">
        <v>17726600</v>
      </c>
      <c r="V14" s="59">
        <v>35032339</v>
      </c>
      <c r="W14" s="59">
        <v>34873400</v>
      </c>
      <c r="X14" s="59">
        <v>158939</v>
      </c>
      <c r="Y14" s="60">
        <v>0.46</v>
      </c>
      <c r="Z14" s="61">
        <v>34873400</v>
      </c>
    </row>
    <row r="15" spans="1:26" ht="12.75">
      <c r="A15" s="57" t="s">
        <v>39</v>
      </c>
      <c r="B15" s="18">
        <v>478571823</v>
      </c>
      <c r="C15" s="18">
        <v>0</v>
      </c>
      <c r="D15" s="58">
        <v>537835756</v>
      </c>
      <c r="E15" s="59">
        <v>561252023</v>
      </c>
      <c r="F15" s="59">
        <v>469453</v>
      </c>
      <c r="G15" s="59">
        <v>65103555</v>
      </c>
      <c r="H15" s="59">
        <v>63193930</v>
      </c>
      <c r="I15" s="59">
        <v>128766938</v>
      </c>
      <c r="J15" s="59">
        <v>38246853</v>
      </c>
      <c r="K15" s="59">
        <v>38522169</v>
      </c>
      <c r="L15" s="59">
        <v>38025865</v>
      </c>
      <c r="M15" s="59">
        <v>114794887</v>
      </c>
      <c r="N15" s="59">
        <v>36686676</v>
      </c>
      <c r="O15" s="59">
        <v>42024273</v>
      </c>
      <c r="P15" s="59">
        <v>52322657</v>
      </c>
      <c r="Q15" s="59">
        <v>131033606</v>
      </c>
      <c r="R15" s="59">
        <v>37977405</v>
      </c>
      <c r="S15" s="59">
        <v>34500546</v>
      </c>
      <c r="T15" s="59">
        <v>39733135</v>
      </c>
      <c r="U15" s="59">
        <v>112211086</v>
      </c>
      <c r="V15" s="59">
        <v>486806517</v>
      </c>
      <c r="W15" s="59">
        <v>561252023</v>
      </c>
      <c r="X15" s="59">
        <v>-74445506</v>
      </c>
      <c r="Y15" s="60">
        <v>-13.26</v>
      </c>
      <c r="Z15" s="61">
        <v>561252023</v>
      </c>
    </row>
    <row r="16" spans="1:26" ht="12.75">
      <c r="A16" s="57" t="s">
        <v>34</v>
      </c>
      <c r="B16" s="18">
        <v>65525472</v>
      </c>
      <c r="C16" s="18">
        <v>0</v>
      </c>
      <c r="D16" s="58">
        <v>69450380</v>
      </c>
      <c r="E16" s="59">
        <v>147035510</v>
      </c>
      <c r="F16" s="59">
        <v>1002186</v>
      </c>
      <c r="G16" s="59">
        <v>0</v>
      </c>
      <c r="H16" s="59">
        <v>1076152</v>
      </c>
      <c r="I16" s="59">
        <v>2078338</v>
      </c>
      <c r="J16" s="59">
        <v>5166585</v>
      </c>
      <c r="K16" s="59">
        <v>0</v>
      </c>
      <c r="L16" s="59">
        <v>13513001</v>
      </c>
      <c r="M16" s="59">
        <v>18679586</v>
      </c>
      <c r="N16" s="59">
        <v>0</v>
      </c>
      <c r="O16" s="59">
        <v>5724570</v>
      </c>
      <c r="P16" s="59">
        <v>2354555</v>
      </c>
      <c r="Q16" s="59">
        <v>8079125</v>
      </c>
      <c r="R16" s="59">
        <v>0</v>
      </c>
      <c r="S16" s="59">
        <v>13550450</v>
      </c>
      <c r="T16" s="59">
        <v>0</v>
      </c>
      <c r="U16" s="59">
        <v>13550450</v>
      </c>
      <c r="V16" s="59">
        <v>42387499</v>
      </c>
      <c r="W16" s="59">
        <v>147035510</v>
      </c>
      <c r="X16" s="59">
        <v>-104648011</v>
      </c>
      <c r="Y16" s="60">
        <v>-71.17</v>
      </c>
      <c r="Z16" s="61">
        <v>147035510</v>
      </c>
    </row>
    <row r="17" spans="1:26" ht="12.75">
      <c r="A17" s="57" t="s">
        <v>40</v>
      </c>
      <c r="B17" s="18">
        <v>655302813</v>
      </c>
      <c r="C17" s="18">
        <v>0</v>
      </c>
      <c r="D17" s="58">
        <v>842445417</v>
      </c>
      <c r="E17" s="59">
        <v>895289674</v>
      </c>
      <c r="F17" s="59">
        <v>11651223</v>
      </c>
      <c r="G17" s="59">
        <v>40542092</v>
      </c>
      <c r="H17" s="59">
        <v>49596519</v>
      </c>
      <c r="I17" s="59">
        <v>101789834</v>
      </c>
      <c r="J17" s="59">
        <v>49991587</v>
      </c>
      <c r="K17" s="59">
        <v>43881470</v>
      </c>
      <c r="L17" s="59">
        <v>63641789</v>
      </c>
      <c r="M17" s="59">
        <v>157514846</v>
      </c>
      <c r="N17" s="59">
        <v>21181451</v>
      </c>
      <c r="O17" s="59">
        <v>56318398</v>
      </c>
      <c r="P17" s="59">
        <v>51562658</v>
      </c>
      <c r="Q17" s="59">
        <v>129062507</v>
      </c>
      <c r="R17" s="59">
        <v>35004695</v>
      </c>
      <c r="S17" s="59">
        <v>37291847</v>
      </c>
      <c r="T17" s="59">
        <v>72639716</v>
      </c>
      <c r="U17" s="59">
        <v>144936258</v>
      </c>
      <c r="V17" s="59">
        <v>533303445</v>
      </c>
      <c r="W17" s="59">
        <v>895289674</v>
      </c>
      <c r="X17" s="59">
        <v>-361986229</v>
      </c>
      <c r="Y17" s="60">
        <v>-40.43</v>
      </c>
      <c r="Z17" s="61">
        <v>895289674</v>
      </c>
    </row>
    <row r="18" spans="1:26" ht="12.75">
      <c r="A18" s="68" t="s">
        <v>41</v>
      </c>
      <c r="B18" s="69">
        <f>SUM(B11:B17)</f>
        <v>1925204250</v>
      </c>
      <c r="C18" s="69">
        <f>SUM(C11:C17)</f>
        <v>0</v>
      </c>
      <c r="D18" s="70">
        <f aca="true" t="shared" si="1" ref="D18:Z18">SUM(D11:D17)</f>
        <v>2270007094</v>
      </c>
      <c r="E18" s="71">
        <f t="shared" si="1"/>
        <v>2426706368</v>
      </c>
      <c r="F18" s="71">
        <f t="shared" si="1"/>
        <v>68488481</v>
      </c>
      <c r="G18" s="71">
        <f t="shared" si="1"/>
        <v>159212822</v>
      </c>
      <c r="H18" s="71">
        <f t="shared" si="1"/>
        <v>171316695</v>
      </c>
      <c r="I18" s="71">
        <f t="shared" si="1"/>
        <v>399017998</v>
      </c>
      <c r="J18" s="71">
        <f t="shared" si="1"/>
        <v>150059839</v>
      </c>
      <c r="K18" s="71">
        <f t="shared" si="1"/>
        <v>162297892</v>
      </c>
      <c r="L18" s="71">
        <f t="shared" si="1"/>
        <v>175385850</v>
      </c>
      <c r="M18" s="71">
        <f t="shared" si="1"/>
        <v>487743581</v>
      </c>
      <c r="N18" s="71">
        <f t="shared" si="1"/>
        <v>130417161</v>
      </c>
      <c r="O18" s="71">
        <f t="shared" si="1"/>
        <v>161721075</v>
      </c>
      <c r="P18" s="71">
        <f t="shared" si="1"/>
        <v>162468649</v>
      </c>
      <c r="Q18" s="71">
        <f t="shared" si="1"/>
        <v>454606885</v>
      </c>
      <c r="R18" s="71">
        <f t="shared" si="1"/>
        <v>129691528</v>
      </c>
      <c r="S18" s="71">
        <f t="shared" si="1"/>
        <v>143232367</v>
      </c>
      <c r="T18" s="71">
        <f t="shared" si="1"/>
        <v>172279436</v>
      </c>
      <c r="U18" s="71">
        <f t="shared" si="1"/>
        <v>445203331</v>
      </c>
      <c r="V18" s="71">
        <f t="shared" si="1"/>
        <v>1786571795</v>
      </c>
      <c r="W18" s="71">
        <f t="shared" si="1"/>
        <v>2426706368</v>
      </c>
      <c r="X18" s="71">
        <f t="shared" si="1"/>
        <v>-640134573</v>
      </c>
      <c r="Y18" s="66">
        <f>+IF(W18&lt;&gt;0,(X18/W18)*100,0)</f>
        <v>-26.37874039649778</v>
      </c>
      <c r="Z18" s="72">
        <f t="shared" si="1"/>
        <v>2426706368</v>
      </c>
    </row>
    <row r="19" spans="1:26" ht="12.75">
      <c r="A19" s="68" t="s">
        <v>42</v>
      </c>
      <c r="B19" s="73">
        <f>+B10-B18</f>
        <v>-20397275</v>
      </c>
      <c r="C19" s="73">
        <f>+C10-C18</f>
        <v>0</v>
      </c>
      <c r="D19" s="74">
        <f aca="true" t="shared" si="2" ref="D19:Z19">+D10-D18</f>
        <v>-66573464</v>
      </c>
      <c r="E19" s="75">
        <f t="shared" si="2"/>
        <v>-60338871</v>
      </c>
      <c r="F19" s="75">
        <f t="shared" si="2"/>
        <v>35943144</v>
      </c>
      <c r="G19" s="75">
        <f t="shared" si="2"/>
        <v>-26526202</v>
      </c>
      <c r="H19" s="75">
        <f t="shared" si="2"/>
        <v>14352317</v>
      </c>
      <c r="I19" s="75">
        <f t="shared" si="2"/>
        <v>23769259</v>
      </c>
      <c r="J19" s="75">
        <f t="shared" si="2"/>
        <v>-29043760</v>
      </c>
      <c r="K19" s="75">
        <f t="shared" si="2"/>
        <v>-37623817</v>
      </c>
      <c r="L19" s="75">
        <f t="shared" si="2"/>
        <v>-5256345</v>
      </c>
      <c r="M19" s="75">
        <f t="shared" si="2"/>
        <v>-71923922</v>
      </c>
      <c r="N19" s="75">
        <f t="shared" si="2"/>
        <v>-13033132</v>
      </c>
      <c r="O19" s="75">
        <f t="shared" si="2"/>
        <v>124158187</v>
      </c>
      <c r="P19" s="75">
        <f t="shared" si="2"/>
        <v>-36220909</v>
      </c>
      <c r="Q19" s="75">
        <f t="shared" si="2"/>
        <v>74904146</v>
      </c>
      <c r="R19" s="75">
        <f t="shared" si="2"/>
        <v>-18506822</v>
      </c>
      <c r="S19" s="75">
        <f t="shared" si="2"/>
        <v>-33869079</v>
      </c>
      <c r="T19" s="75">
        <f t="shared" si="2"/>
        <v>-53828907</v>
      </c>
      <c r="U19" s="75">
        <f t="shared" si="2"/>
        <v>-106204808</v>
      </c>
      <c r="V19" s="75">
        <f t="shared" si="2"/>
        <v>-79455325</v>
      </c>
      <c r="W19" s="75">
        <f>IF(E10=E18,0,W10-W18)</f>
        <v>-60338871</v>
      </c>
      <c r="X19" s="75">
        <f t="shared" si="2"/>
        <v>-19116454</v>
      </c>
      <c r="Y19" s="76">
        <f>+IF(W19&lt;&gt;0,(X19/W19)*100,0)</f>
        <v>31.6818224855417</v>
      </c>
      <c r="Z19" s="77">
        <f t="shared" si="2"/>
        <v>-60338871</v>
      </c>
    </row>
    <row r="20" spans="1:26" ht="20.25">
      <c r="A20" s="78" t="s">
        <v>43</v>
      </c>
      <c r="B20" s="79">
        <v>114410248</v>
      </c>
      <c r="C20" s="79">
        <v>0</v>
      </c>
      <c r="D20" s="80">
        <v>62478891</v>
      </c>
      <c r="E20" s="81">
        <v>69219008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12230987</v>
      </c>
      <c r="P20" s="81">
        <v>0</v>
      </c>
      <c r="Q20" s="81">
        <v>12230987</v>
      </c>
      <c r="R20" s="81">
        <v>0</v>
      </c>
      <c r="S20" s="81">
        <v>0</v>
      </c>
      <c r="T20" s="81">
        <v>0</v>
      </c>
      <c r="U20" s="81">
        <v>0</v>
      </c>
      <c r="V20" s="81">
        <v>12230987</v>
      </c>
      <c r="W20" s="81">
        <v>69219008</v>
      </c>
      <c r="X20" s="81">
        <v>-56988021</v>
      </c>
      <c r="Y20" s="82">
        <v>-82.33</v>
      </c>
      <c r="Z20" s="83">
        <v>69219008</v>
      </c>
    </row>
    <row r="21" spans="1:26" ht="41.25">
      <c r="A21" s="84" t="s">
        <v>114</v>
      </c>
      <c r="B21" s="85">
        <v>13260027</v>
      </c>
      <c r="C21" s="85">
        <v>0</v>
      </c>
      <c r="D21" s="86">
        <v>13516000</v>
      </c>
      <c r="E21" s="87">
        <v>13516000</v>
      </c>
      <c r="F21" s="87">
        <v>722358</v>
      </c>
      <c r="G21" s="87">
        <v>2475042</v>
      </c>
      <c r="H21" s="87">
        <v>898026</v>
      </c>
      <c r="I21" s="87">
        <v>4095426</v>
      </c>
      <c r="J21" s="87">
        <v>1355384</v>
      </c>
      <c r="K21" s="87">
        <v>1389314</v>
      </c>
      <c r="L21" s="87">
        <v>836939</v>
      </c>
      <c r="M21" s="87">
        <v>3581637</v>
      </c>
      <c r="N21" s="87">
        <v>346790</v>
      </c>
      <c r="O21" s="87">
        <v>1725361</v>
      </c>
      <c r="P21" s="87">
        <v>564122</v>
      </c>
      <c r="Q21" s="87">
        <v>2636273</v>
      </c>
      <c r="R21" s="87">
        <v>176883</v>
      </c>
      <c r="S21" s="87">
        <v>740105</v>
      </c>
      <c r="T21" s="87">
        <v>732613</v>
      </c>
      <c r="U21" s="87">
        <v>1649601</v>
      </c>
      <c r="V21" s="87">
        <v>11962937</v>
      </c>
      <c r="W21" s="87">
        <v>13516000</v>
      </c>
      <c r="X21" s="87">
        <v>-1553063</v>
      </c>
      <c r="Y21" s="88">
        <v>-11.49</v>
      </c>
      <c r="Z21" s="89">
        <v>13516000</v>
      </c>
    </row>
    <row r="22" spans="1:26" ht="12.75">
      <c r="A22" s="90" t="s">
        <v>115</v>
      </c>
      <c r="B22" s="91">
        <f>SUM(B19:B21)</f>
        <v>107273000</v>
      </c>
      <c r="C22" s="91">
        <f>SUM(C19:C21)</f>
        <v>0</v>
      </c>
      <c r="D22" s="92">
        <f aca="true" t="shared" si="3" ref="D22:Z22">SUM(D19:D21)</f>
        <v>9421427</v>
      </c>
      <c r="E22" s="93">
        <f t="shared" si="3"/>
        <v>22396137</v>
      </c>
      <c r="F22" s="93">
        <f t="shared" si="3"/>
        <v>36665502</v>
      </c>
      <c r="G22" s="93">
        <f t="shared" si="3"/>
        <v>-24051160</v>
      </c>
      <c r="H22" s="93">
        <f t="shared" si="3"/>
        <v>15250343</v>
      </c>
      <c r="I22" s="93">
        <f t="shared" si="3"/>
        <v>27864685</v>
      </c>
      <c r="J22" s="93">
        <f t="shared" si="3"/>
        <v>-27688376</v>
      </c>
      <c r="K22" s="93">
        <f t="shared" si="3"/>
        <v>-36234503</v>
      </c>
      <c r="L22" s="93">
        <f t="shared" si="3"/>
        <v>-4419406</v>
      </c>
      <c r="M22" s="93">
        <f t="shared" si="3"/>
        <v>-68342285</v>
      </c>
      <c r="N22" s="93">
        <f t="shared" si="3"/>
        <v>-12686342</v>
      </c>
      <c r="O22" s="93">
        <f t="shared" si="3"/>
        <v>138114535</v>
      </c>
      <c r="P22" s="93">
        <f t="shared" si="3"/>
        <v>-35656787</v>
      </c>
      <c r="Q22" s="93">
        <f t="shared" si="3"/>
        <v>89771406</v>
      </c>
      <c r="R22" s="93">
        <f t="shared" si="3"/>
        <v>-18329939</v>
      </c>
      <c r="S22" s="93">
        <f t="shared" si="3"/>
        <v>-33128974</v>
      </c>
      <c r="T22" s="93">
        <f t="shared" si="3"/>
        <v>-53096294</v>
      </c>
      <c r="U22" s="93">
        <f t="shared" si="3"/>
        <v>-104555207</v>
      </c>
      <c r="V22" s="93">
        <f t="shared" si="3"/>
        <v>-55261401</v>
      </c>
      <c r="W22" s="93">
        <f t="shared" si="3"/>
        <v>22396137</v>
      </c>
      <c r="X22" s="93">
        <f t="shared" si="3"/>
        <v>-77657538</v>
      </c>
      <c r="Y22" s="94">
        <f>+IF(W22&lt;&gt;0,(X22/W22)*100,0)</f>
        <v>-346.7452355734384</v>
      </c>
      <c r="Z22" s="95">
        <f t="shared" si="3"/>
        <v>22396137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107273000</v>
      </c>
      <c r="C24" s="73">
        <f>SUM(C22:C23)</f>
        <v>0</v>
      </c>
      <c r="D24" s="74">
        <f aca="true" t="shared" si="4" ref="D24:Z24">SUM(D22:D23)</f>
        <v>9421427</v>
      </c>
      <c r="E24" s="75">
        <f t="shared" si="4"/>
        <v>22396137</v>
      </c>
      <c r="F24" s="75">
        <f t="shared" si="4"/>
        <v>36665502</v>
      </c>
      <c r="G24" s="75">
        <f t="shared" si="4"/>
        <v>-24051160</v>
      </c>
      <c r="H24" s="75">
        <f t="shared" si="4"/>
        <v>15250343</v>
      </c>
      <c r="I24" s="75">
        <f t="shared" si="4"/>
        <v>27864685</v>
      </c>
      <c r="J24" s="75">
        <f t="shared" si="4"/>
        <v>-27688376</v>
      </c>
      <c r="K24" s="75">
        <f t="shared" si="4"/>
        <v>-36234503</v>
      </c>
      <c r="L24" s="75">
        <f t="shared" si="4"/>
        <v>-4419406</v>
      </c>
      <c r="M24" s="75">
        <f t="shared" si="4"/>
        <v>-68342285</v>
      </c>
      <c r="N24" s="75">
        <f t="shared" si="4"/>
        <v>-12686342</v>
      </c>
      <c r="O24" s="75">
        <f t="shared" si="4"/>
        <v>138114535</v>
      </c>
      <c r="P24" s="75">
        <f t="shared" si="4"/>
        <v>-35656787</v>
      </c>
      <c r="Q24" s="75">
        <f t="shared" si="4"/>
        <v>89771406</v>
      </c>
      <c r="R24" s="75">
        <f t="shared" si="4"/>
        <v>-18329939</v>
      </c>
      <c r="S24" s="75">
        <f t="shared" si="4"/>
        <v>-33128974</v>
      </c>
      <c r="T24" s="75">
        <f t="shared" si="4"/>
        <v>-53096294</v>
      </c>
      <c r="U24" s="75">
        <f t="shared" si="4"/>
        <v>-104555207</v>
      </c>
      <c r="V24" s="75">
        <f t="shared" si="4"/>
        <v>-55261401</v>
      </c>
      <c r="W24" s="75">
        <f t="shared" si="4"/>
        <v>22396137</v>
      </c>
      <c r="X24" s="75">
        <f t="shared" si="4"/>
        <v>-77657538</v>
      </c>
      <c r="Y24" s="76">
        <f>+IF(W24&lt;&gt;0,(X24/W24)*100,0)</f>
        <v>-346.7452355734384</v>
      </c>
      <c r="Z24" s="77">
        <f t="shared" si="4"/>
        <v>22396137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154314849</v>
      </c>
      <c r="C27" s="21">
        <v>0</v>
      </c>
      <c r="D27" s="103">
        <v>344772281</v>
      </c>
      <c r="E27" s="104">
        <v>292050565</v>
      </c>
      <c r="F27" s="104">
        <v>4529921</v>
      </c>
      <c r="G27" s="104">
        <v>3510118</v>
      </c>
      <c r="H27" s="104">
        <v>26514882</v>
      </c>
      <c r="I27" s="104">
        <v>34554921</v>
      </c>
      <c r="J27" s="104">
        <v>10142184</v>
      </c>
      <c r="K27" s="104">
        <v>9516202</v>
      </c>
      <c r="L27" s="104">
        <v>19835989</v>
      </c>
      <c r="M27" s="104">
        <v>39494375</v>
      </c>
      <c r="N27" s="104">
        <v>3648210</v>
      </c>
      <c r="O27" s="104">
        <v>3510829</v>
      </c>
      <c r="P27" s="104">
        <v>10307658</v>
      </c>
      <c r="Q27" s="104">
        <v>17466697</v>
      </c>
      <c r="R27" s="104">
        <v>8700913</v>
      </c>
      <c r="S27" s="104">
        <v>12408699</v>
      </c>
      <c r="T27" s="104">
        <v>33973518</v>
      </c>
      <c r="U27" s="104">
        <v>55083130</v>
      </c>
      <c r="V27" s="104">
        <v>146599123</v>
      </c>
      <c r="W27" s="104">
        <v>292050565</v>
      </c>
      <c r="X27" s="104">
        <v>-145451442</v>
      </c>
      <c r="Y27" s="105">
        <v>-49.8</v>
      </c>
      <c r="Z27" s="106">
        <v>292050565</v>
      </c>
    </row>
    <row r="28" spans="1:26" ht="12.75">
      <c r="A28" s="107" t="s">
        <v>47</v>
      </c>
      <c r="B28" s="18">
        <v>59353071</v>
      </c>
      <c r="C28" s="18">
        <v>0</v>
      </c>
      <c r="D28" s="58">
        <v>60820697</v>
      </c>
      <c r="E28" s="59">
        <v>109314305</v>
      </c>
      <c r="F28" s="59">
        <v>2730400</v>
      </c>
      <c r="G28" s="59">
        <v>199044</v>
      </c>
      <c r="H28" s="59">
        <v>4997311</v>
      </c>
      <c r="I28" s="59">
        <v>7926755</v>
      </c>
      <c r="J28" s="59">
        <v>1555777</v>
      </c>
      <c r="K28" s="59">
        <v>3091515</v>
      </c>
      <c r="L28" s="59">
        <v>1049833</v>
      </c>
      <c r="M28" s="59">
        <v>5697125</v>
      </c>
      <c r="N28" s="59">
        <v>0</v>
      </c>
      <c r="O28" s="59">
        <v>22250</v>
      </c>
      <c r="P28" s="59">
        <v>14034505</v>
      </c>
      <c r="Q28" s="59">
        <v>14056755</v>
      </c>
      <c r="R28" s="59">
        <v>3845405</v>
      </c>
      <c r="S28" s="59">
        <v>6538918</v>
      </c>
      <c r="T28" s="59">
        <v>16679200</v>
      </c>
      <c r="U28" s="59">
        <v>27063523</v>
      </c>
      <c r="V28" s="59">
        <v>54744158</v>
      </c>
      <c r="W28" s="59">
        <v>109314305</v>
      </c>
      <c r="X28" s="59">
        <v>-54570147</v>
      </c>
      <c r="Y28" s="60">
        <v>-49.92</v>
      </c>
      <c r="Z28" s="61">
        <v>109314305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18776017</v>
      </c>
      <c r="C30" s="18">
        <v>0</v>
      </c>
      <c r="D30" s="58">
        <v>144695032</v>
      </c>
      <c r="E30" s="59">
        <v>22815475</v>
      </c>
      <c r="F30" s="59">
        <v>0</v>
      </c>
      <c r="G30" s="59">
        <v>391456</v>
      </c>
      <c r="H30" s="59">
        <v>7185865</v>
      </c>
      <c r="I30" s="59">
        <v>7577321</v>
      </c>
      <c r="J30" s="59">
        <v>3392269</v>
      </c>
      <c r="K30" s="59">
        <v>1013826</v>
      </c>
      <c r="L30" s="59">
        <v>3424375</v>
      </c>
      <c r="M30" s="59">
        <v>7830470</v>
      </c>
      <c r="N30" s="59">
        <v>969033</v>
      </c>
      <c r="O30" s="59">
        <v>554698</v>
      </c>
      <c r="P30" s="59">
        <v>-10777652</v>
      </c>
      <c r="Q30" s="59">
        <v>-9253921</v>
      </c>
      <c r="R30" s="59">
        <v>3445502</v>
      </c>
      <c r="S30" s="59">
        <v>672637</v>
      </c>
      <c r="T30" s="59">
        <v>-5209630</v>
      </c>
      <c r="U30" s="59">
        <v>-1091491</v>
      </c>
      <c r="V30" s="59">
        <v>5062379</v>
      </c>
      <c r="W30" s="59">
        <v>22815475</v>
      </c>
      <c r="X30" s="59">
        <v>-17753096</v>
      </c>
      <c r="Y30" s="60">
        <v>-77.81</v>
      </c>
      <c r="Z30" s="61">
        <v>22815475</v>
      </c>
    </row>
    <row r="31" spans="1:26" ht="12.75">
      <c r="A31" s="57" t="s">
        <v>49</v>
      </c>
      <c r="B31" s="18">
        <v>79585759</v>
      </c>
      <c r="C31" s="18">
        <v>0</v>
      </c>
      <c r="D31" s="58">
        <v>138856552</v>
      </c>
      <c r="E31" s="59">
        <v>159920785</v>
      </c>
      <c r="F31" s="59">
        <v>1799521</v>
      </c>
      <c r="G31" s="59">
        <v>2915138</v>
      </c>
      <c r="H31" s="59">
        <v>14331599</v>
      </c>
      <c r="I31" s="59">
        <v>19046258</v>
      </c>
      <c r="J31" s="59">
        <v>5194138</v>
      </c>
      <c r="K31" s="59">
        <v>5378714</v>
      </c>
      <c r="L31" s="59">
        <v>15361781</v>
      </c>
      <c r="M31" s="59">
        <v>25934633</v>
      </c>
      <c r="N31" s="59">
        <v>2679177</v>
      </c>
      <c r="O31" s="59">
        <v>2933881</v>
      </c>
      <c r="P31" s="59">
        <v>7049107</v>
      </c>
      <c r="Q31" s="59">
        <v>12662165</v>
      </c>
      <c r="R31" s="59">
        <v>1410006</v>
      </c>
      <c r="S31" s="59">
        <v>5197144</v>
      </c>
      <c r="T31" s="59">
        <v>22503948</v>
      </c>
      <c r="U31" s="59">
        <v>29111098</v>
      </c>
      <c r="V31" s="59">
        <v>86754154</v>
      </c>
      <c r="W31" s="59">
        <v>159920785</v>
      </c>
      <c r="X31" s="59">
        <v>-73166631</v>
      </c>
      <c r="Y31" s="60">
        <v>-45.75</v>
      </c>
      <c r="Z31" s="61">
        <v>159920785</v>
      </c>
    </row>
    <row r="32" spans="1:26" ht="12.75">
      <c r="A32" s="68" t="s">
        <v>50</v>
      </c>
      <c r="B32" s="21">
        <f>SUM(B28:B31)</f>
        <v>157714847</v>
      </c>
      <c r="C32" s="21">
        <f>SUM(C28:C31)</f>
        <v>0</v>
      </c>
      <c r="D32" s="103">
        <f aca="true" t="shared" si="5" ref="D32:Z32">SUM(D28:D31)</f>
        <v>344372281</v>
      </c>
      <c r="E32" s="104">
        <f t="shared" si="5"/>
        <v>292050565</v>
      </c>
      <c r="F32" s="104">
        <f t="shared" si="5"/>
        <v>4529921</v>
      </c>
      <c r="G32" s="104">
        <f t="shared" si="5"/>
        <v>3505638</v>
      </c>
      <c r="H32" s="104">
        <f t="shared" si="5"/>
        <v>26514775</v>
      </c>
      <c r="I32" s="104">
        <f t="shared" si="5"/>
        <v>34550334</v>
      </c>
      <c r="J32" s="104">
        <f t="shared" si="5"/>
        <v>10142184</v>
      </c>
      <c r="K32" s="104">
        <f t="shared" si="5"/>
        <v>9484055</v>
      </c>
      <c r="L32" s="104">
        <f t="shared" si="5"/>
        <v>19835989</v>
      </c>
      <c r="M32" s="104">
        <f t="shared" si="5"/>
        <v>39462228</v>
      </c>
      <c r="N32" s="104">
        <f t="shared" si="5"/>
        <v>3648210</v>
      </c>
      <c r="O32" s="104">
        <f t="shared" si="5"/>
        <v>3510829</v>
      </c>
      <c r="P32" s="104">
        <f t="shared" si="5"/>
        <v>10305960</v>
      </c>
      <c r="Q32" s="104">
        <f t="shared" si="5"/>
        <v>17464999</v>
      </c>
      <c r="R32" s="104">
        <f t="shared" si="5"/>
        <v>8700913</v>
      </c>
      <c r="S32" s="104">
        <f t="shared" si="5"/>
        <v>12408699</v>
      </c>
      <c r="T32" s="104">
        <f t="shared" si="5"/>
        <v>33973518</v>
      </c>
      <c r="U32" s="104">
        <f t="shared" si="5"/>
        <v>55083130</v>
      </c>
      <c r="V32" s="104">
        <f t="shared" si="5"/>
        <v>146560691</v>
      </c>
      <c r="W32" s="104">
        <f t="shared" si="5"/>
        <v>292050565</v>
      </c>
      <c r="X32" s="104">
        <f t="shared" si="5"/>
        <v>-145489874</v>
      </c>
      <c r="Y32" s="105">
        <f>+IF(W32&lt;&gt;0,(X32/W32)*100,0)</f>
        <v>-49.816672671049275</v>
      </c>
      <c r="Z32" s="106">
        <f t="shared" si="5"/>
        <v>292050565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-78760065</v>
      </c>
      <c r="C35" s="18">
        <v>0</v>
      </c>
      <c r="D35" s="58">
        <v>-335350854</v>
      </c>
      <c r="E35" s="59">
        <v>935225689</v>
      </c>
      <c r="F35" s="59">
        <v>90226192</v>
      </c>
      <c r="G35" s="59">
        <v>-23851010</v>
      </c>
      <c r="H35" s="59">
        <v>-59019096</v>
      </c>
      <c r="I35" s="59">
        <v>7356086</v>
      </c>
      <c r="J35" s="59">
        <v>-7630127</v>
      </c>
      <c r="K35" s="59">
        <v>-7623404</v>
      </c>
      <c r="L35" s="59">
        <v>-37492852</v>
      </c>
      <c r="M35" s="59">
        <v>-52746383</v>
      </c>
      <c r="N35" s="59">
        <v>104180895</v>
      </c>
      <c r="O35" s="59">
        <v>-35944318</v>
      </c>
      <c r="P35" s="59">
        <v>170971242</v>
      </c>
      <c r="Q35" s="59">
        <v>239207819</v>
      </c>
      <c r="R35" s="59">
        <v>138434116</v>
      </c>
      <c r="S35" s="59">
        <v>-15115560</v>
      </c>
      <c r="T35" s="59">
        <v>-131439659</v>
      </c>
      <c r="U35" s="59">
        <v>-8121103</v>
      </c>
      <c r="V35" s="59">
        <v>185696419</v>
      </c>
      <c r="W35" s="59">
        <v>67966682</v>
      </c>
      <c r="X35" s="59">
        <v>117729737</v>
      </c>
      <c r="Y35" s="60">
        <v>173.22</v>
      </c>
      <c r="Z35" s="61">
        <v>935225689</v>
      </c>
    </row>
    <row r="36" spans="1:26" ht="12.75">
      <c r="A36" s="57" t="s">
        <v>53</v>
      </c>
      <c r="B36" s="18">
        <v>102979564</v>
      </c>
      <c r="C36" s="18">
        <v>0</v>
      </c>
      <c r="D36" s="58">
        <v>344772281</v>
      </c>
      <c r="E36" s="59">
        <v>3294736108</v>
      </c>
      <c r="F36" s="59">
        <v>-43456135</v>
      </c>
      <c r="G36" s="59">
        <v>-10093238</v>
      </c>
      <c r="H36" s="59">
        <v>12970971</v>
      </c>
      <c r="I36" s="59">
        <v>-40578402</v>
      </c>
      <c r="J36" s="59">
        <v>-3460776</v>
      </c>
      <c r="K36" s="59">
        <v>-4153905</v>
      </c>
      <c r="L36" s="59">
        <v>19806381</v>
      </c>
      <c r="M36" s="59">
        <v>12191700</v>
      </c>
      <c r="N36" s="59">
        <v>-23489584</v>
      </c>
      <c r="O36" s="59">
        <v>-10080892</v>
      </c>
      <c r="P36" s="59">
        <v>-3227816</v>
      </c>
      <c r="Q36" s="59">
        <v>-36798292</v>
      </c>
      <c r="R36" s="59">
        <v>-5004720</v>
      </c>
      <c r="S36" s="59">
        <v>-1259853</v>
      </c>
      <c r="T36" s="59">
        <v>36396083</v>
      </c>
      <c r="U36" s="59">
        <v>30131510</v>
      </c>
      <c r="V36" s="59">
        <v>-35053484</v>
      </c>
      <c r="W36" s="59">
        <v>129233675</v>
      </c>
      <c r="X36" s="59">
        <v>-164287159</v>
      </c>
      <c r="Y36" s="60">
        <v>-127.12</v>
      </c>
      <c r="Z36" s="61">
        <v>3294736108</v>
      </c>
    </row>
    <row r="37" spans="1:26" ht="12.75">
      <c r="A37" s="57" t="s">
        <v>54</v>
      </c>
      <c r="B37" s="18">
        <v>-114410985</v>
      </c>
      <c r="C37" s="18">
        <v>0</v>
      </c>
      <c r="D37" s="58">
        <v>13913522</v>
      </c>
      <c r="E37" s="59">
        <v>980835034</v>
      </c>
      <c r="F37" s="59">
        <v>10090338</v>
      </c>
      <c r="G37" s="59">
        <v>-9893079</v>
      </c>
      <c r="H37" s="59">
        <v>-61298459</v>
      </c>
      <c r="I37" s="59">
        <v>-61101200</v>
      </c>
      <c r="J37" s="59">
        <v>16590355</v>
      </c>
      <c r="K37" s="59">
        <v>24457203</v>
      </c>
      <c r="L37" s="59">
        <v>-11817047</v>
      </c>
      <c r="M37" s="59">
        <v>29230511</v>
      </c>
      <c r="N37" s="59">
        <v>93377663</v>
      </c>
      <c r="O37" s="59">
        <v>-184146855</v>
      </c>
      <c r="P37" s="59">
        <v>203400192</v>
      </c>
      <c r="Q37" s="59">
        <v>112631000</v>
      </c>
      <c r="R37" s="59">
        <v>151759334</v>
      </c>
      <c r="S37" s="59">
        <v>16753538</v>
      </c>
      <c r="T37" s="59">
        <v>-40984578</v>
      </c>
      <c r="U37" s="59">
        <v>127528294</v>
      </c>
      <c r="V37" s="59">
        <v>208288605</v>
      </c>
      <c r="W37" s="59">
        <v>174804220</v>
      </c>
      <c r="X37" s="59">
        <v>33484385</v>
      </c>
      <c r="Y37" s="60">
        <v>19.16</v>
      </c>
      <c r="Z37" s="61">
        <v>980835034</v>
      </c>
    </row>
    <row r="38" spans="1:26" ht="12.75">
      <c r="A38" s="57" t="s">
        <v>55</v>
      </c>
      <c r="B38" s="18">
        <v>8384185</v>
      </c>
      <c r="C38" s="18">
        <v>0</v>
      </c>
      <c r="D38" s="58">
        <v>0</v>
      </c>
      <c r="E38" s="59">
        <v>146115414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-1450021</v>
      </c>
      <c r="M38" s="59">
        <v>-1450021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-962726</v>
      </c>
      <c r="U38" s="59">
        <v>-962726</v>
      </c>
      <c r="V38" s="59">
        <v>-2412747</v>
      </c>
      <c r="W38" s="59">
        <v>0</v>
      </c>
      <c r="X38" s="59">
        <v>-2412747</v>
      </c>
      <c r="Y38" s="60">
        <v>0</v>
      </c>
      <c r="Z38" s="61">
        <v>146115414</v>
      </c>
    </row>
    <row r="39" spans="1:26" ht="12.75">
      <c r="A39" s="57" t="s">
        <v>56</v>
      </c>
      <c r="B39" s="18">
        <v>22973309</v>
      </c>
      <c r="C39" s="18">
        <v>0</v>
      </c>
      <c r="D39" s="58">
        <v>-54433702</v>
      </c>
      <c r="E39" s="59">
        <v>3039860272</v>
      </c>
      <c r="F39" s="59">
        <v>14225</v>
      </c>
      <c r="G39" s="59">
        <v>0</v>
      </c>
      <c r="H39" s="59">
        <v>0</v>
      </c>
      <c r="I39" s="59">
        <v>14225</v>
      </c>
      <c r="J39" s="59">
        <v>7113</v>
      </c>
      <c r="K39" s="59">
        <v>0</v>
      </c>
      <c r="L39" s="59">
        <v>0</v>
      </c>
      <c r="M39" s="59">
        <v>7113</v>
      </c>
      <c r="N39" s="59">
        <v>0</v>
      </c>
      <c r="O39" s="59">
        <v>7113</v>
      </c>
      <c r="P39" s="59">
        <v>0</v>
      </c>
      <c r="Q39" s="59">
        <v>7113</v>
      </c>
      <c r="R39" s="59">
        <v>0</v>
      </c>
      <c r="S39" s="59">
        <v>0</v>
      </c>
      <c r="T39" s="59">
        <v>0</v>
      </c>
      <c r="U39" s="59">
        <v>0</v>
      </c>
      <c r="V39" s="59">
        <v>28451</v>
      </c>
      <c r="W39" s="59">
        <v>-40754940</v>
      </c>
      <c r="X39" s="59">
        <v>40783391</v>
      </c>
      <c r="Y39" s="60">
        <v>-100.07</v>
      </c>
      <c r="Z39" s="61">
        <v>3039860272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1668121057</v>
      </c>
      <c r="C42" s="18">
        <v>0</v>
      </c>
      <c r="D42" s="58">
        <v>-727449443</v>
      </c>
      <c r="E42" s="59">
        <v>-43562169</v>
      </c>
      <c r="F42" s="59">
        <v>209386327</v>
      </c>
      <c r="G42" s="59">
        <v>26114812</v>
      </c>
      <c r="H42" s="59">
        <v>160758845</v>
      </c>
      <c r="I42" s="59">
        <v>396259984</v>
      </c>
      <c r="J42" s="59">
        <v>73999641</v>
      </c>
      <c r="K42" s="59">
        <v>42019743</v>
      </c>
      <c r="L42" s="59">
        <v>48448561</v>
      </c>
      <c r="M42" s="59">
        <v>164467945</v>
      </c>
      <c r="N42" s="59">
        <v>118036754</v>
      </c>
      <c r="O42" s="59">
        <v>-7477417</v>
      </c>
      <c r="P42" s="59">
        <v>698635197</v>
      </c>
      <c r="Q42" s="59">
        <v>809194534</v>
      </c>
      <c r="R42" s="59">
        <v>156974891</v>
      </c>
      <c r="S42" s="59">
        <v>81900408</v>
      </c>
      <c r="T42" s="59">
        <v>87757205</v>
      </c>
      <c r="U42" s="59">
        <v>326632504</v>
      </c>
      <c r="V42" s="59">
        <v>1696554967</v>
      </c>
      <c r="W42" s="59">
        <v>-43562169</v>
      </c>
      <c r="X42" s="59">
        <v>1740117136</v>
      </c>
      <c r="Y42" s="60">
        <v>-3994.56</v>
      </c>
      <c r="Z42" s="61">
        <v>-43562169</v>
      </c>
    </row>
    <row r="43" spans="1:26" ht="12.75">
      <c r="A43" s="57" t="s">
        <v>59</v>
      </c>
      <c r="B43" s="18">
        <v>224508479</v>
      </c>
      <c r="C43" s="18">
        <v>0</v>
      </c>
      <c r="D43" s="58">
        <v>-345993881</v>
      </c>
      <c r="E43" s="59">
        <v>-37045041</v>
      </c>
      <c r="F43" s="59">
        <v>34417942</v>
      </c>
      <c r="G43" s="59">
        <v>-34382700</v>
      </c>
      <c r="H43" s="59">
        <v>-59445</v>
      </c>
      <c r="I43" s="59">
        <v>-24203</v>
      </c>
      <c r="J43" s="59">
        <v>59049</v>
      </c>
      <c r="K43" s="59">
        <v>67147</v>
      </c>
      <c r="L43" s="59">
        <v>-72385</v>
      </c>
      <c r="M43" s="59">
        <v>53811</v>
      </c>
      <c r="N43" s="59">
        <v>-28042</v>
      </c>
      <c r="O43" s="59">
        <v>22041</v>
      </c>
      <c r="P43" s="59">
        <v>-56247</v>
      </c>
      <c r="Q43" s="59">
        <v>-62248</v>
      </c>
      <c r="R43" s="59">
        <v>170159</v>
      </c>
      <c r="S43" s="59">
        <v>-37081</v>
      </c>
      <c r="T43" s="59">
        <v>-127893</v>
      </c>
      <c r="U43" s="59">
        <v>5185</v>
      </c>
      <c r="V43" s="59">
        <v>-27455</v>
      </c>
      <c r="W43" s="59">
        <v>-1221600</v>
      </c>
      <c r="X43" s="59">
        <v>1194145</v>
      </c>
      <c r="Y43" s="60">
        <v>-97.75</v>
      </c>
      <c r="Z43" s="61">
        <v>-37045041</v>
      </c>
    </row>
    <row r="44" spans="1:26" ht="12.75">
      <c r="A44" s="57" t="s">
        <v>60</v>
      </c>
      <c r="B44" s="18">
        <v>21590898</v>
      </c>
      <c r="C44" s="18">
        <v>0</v>
      </c>
      <c r="D44" s="58">
        <v>-1203454</v>
      </c>
      <c r="E44" s="59">
        <v>37545703</v>
      </c>
      <c r="F44" s="59">
        <v>402478</v>
      </c>
      <c r="G44" s="59">
        <v>-323922</v>
      </c>
      <c r="H44" s="59">
        <v>32523</v>
      </c>
      <c r="I44" s="59">
        <v>111079</v>
      </c>
      <c r="J44" s="59">
        <v>78521</v>
      </c>
      <c r="K44" s="59">
        <v>141408</v>
      </c>
      <c r="L44" s="59">
        <v>19277050</v>
      </c>
      <c r="M44" s="59">
        <v>19496979</v>
      </c>
      <c r="N44" s="59">
        <v>113544</v>
      </c>
      <c r="O44" s="59">
        <v>-343871</v>
      </c>
      <c r="P44" s="59">
        <v>245194</v>
      </c>
      <c r="Q44" s="59">
        <v>14867</v>
      </c>
      <c r="R44" s="59">
        <v>-261040</v>
      </c>
      <c r="S44" s="59">
        <v>49661</v>
      </c>
      <c r="T44" s="59">
        <v>19090041</v>
      </c>
      <c r="U44" s="59">
        <v>18878662</v>
      </c>
      <c r="V44" s="59">
        <v>38501587</v>
      </c>
      <c r="W44" s="59">
        <v>-1203454</v>
      </c>
      <c r="X44" s="59">
        <v>39705041</v>
      </c>
      <c r="Y44" s="60">
        <v>-3299.26</v>
      </c>
      <c r="Z44" s="61">
        <v>37545703</v>
      </c>
    </row>
    <row r="45" spans="1:26" ht="12.75">
      <c r="A45" s="68" t="s">
        <v>61</v>
      </c>
      <c r="B45" s="21">
        <v>1914220434</v>
      </c>
      <c r="C45" s="21">
        <v>0</v>
      </c>
      <c r="D45" s="103">
        <v>-1074646778</v>
      </c>
      <c r="E45" s="104">
        <v>519542229</v>
      </c>
      <c r="F45" s="104">
        <v>244206747</v>
      </c>
      <c r="G45" s="104">
        <f>+F45+G42+G43+G44+G83</f>
        <v>235614937</v>
      </c>
      <c r="H45" s="104">
        <f>+G45+H42+H43+H44+H83</f>
        <v>396346860</v>
      </c>
      <c r="I45" s="104">
        <f>+H45</f>
        <v>396346860</v>
      </c>
      <c r="J45" s="104">
        <f>+H45+J42+J43+J44+J83</f>
        <v>470484071</v>
      </c>
      <c r="K45" s="104">
        <f>+J45+K42+K43+K44+K83</f>
        <v>512712369</v>
      </c>
      <c r="L45" s="104">
        <f>+K45+L42+L43+L44+L83</f>
        <v>580365595</v>
      </c>
      <c r="M45" s="104">
        <f>+L45</f>
        <v>580365595</v>
      </c>
      <c r="N45" s="104">
        <f>+L45+N42+N43+N44+N83</f>
        <v>698487851</v>
      </c>
      <c r="O45" s="104">
        <f>+N45+O42+O43+O44+O83</f>
        <v>690688604</v>
      </c>
      <c r="P45" s="104">
        <f>+O45+P42+P43+P44+P83</f>
        <v>1389512748</v>
      </c>
      <c r="Q45" s="104">
        <f>+P45</f>
        <v>1389512748</v>
      </c>
      <c r="R45" s="104">
        <f>+P45+R42+R43+R44+R83</f>
        <v>1546396758</v>
      </c>
      <c r="S45" s="104">
        <f>+R45+S42+S43+S44+S83</f>
        <v>1628309746</v>
      </c>
      <c r="T45" s="104">
        <f>+S45+T42+T43+T44+T83</f>
        <v>1735029099</v>
      </c>
      <c r="U45" s="104">
        <f>+T45</f>
        <v>1735029099</v>
      </c>
      <c r="V45" s="104">
        <f>+U45</f>
        <v>1735029099</v>
      </c>
      <c r="W45" s="104">
        <f>+W83+W42+W43+W44</f>
        <v>-45987223</v>
      </c>
      <c r="X45" s="104">
        <f>+V45-W45</f>
        <v>1781016322</v>
      </c>
      <c r="Y45" s="105">
        <f>+IF(W45&lt;&gt;0,+(X45/W45)*100,0)</f>
        <v>-3872.850339321424</v>
      </c>
      <c r="Z45" s="106">
        <v>519542229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1237.899789365596</v>
      </c>
      <c r="C59" s="9">
        <f t="shared" si="7"/>
        <v>0</v>
      </c>
      <c r="D59" s="2">
        <f t="shared" si="7"/>
        <v>60.0901370823245</v>
      </c>
      <c r="E59" s="10">
        <f t="shared" si="7"/>
        <v>59.22096901727477</v>
      </c>
      <c r="F59" s="10">
        <f t="shared" si="7"/>
        <v>642.638764465505</v>
      </c>
      <c r="G59" s="10">
        <f t="shared" si="7"/>
        <v>698.2569935353705</v>
      </c>
      <c r="H59" s="10">
        <f t="shared" si="7"/>
        <v>1372.4907174430584</v>
      </c>
      <c r="I59" s="10">
        <f t="shared" si="7"/>
        <v>849.788549777676</v>
      </c>
      <c r="J59" s="10">
        <f t="shared" si="7"/>
        <v>889.1048404516614</v>
      </c>
      <c r="K59" s="10">
        <f t="shared" si="7"/>
        <v>801.4508976372161</v>
      </c>
      <c r="L59" s="10">
        <f t="shared" si="7"/>
        <v>957.6256831114039</v>
      </c>
      <c r="M59" s="10">
        <f t="shared" si="7"/>
        <v>882.4226303215776</v>
      </c>
      <c r="N59" s="10">
        <f t="shared" si="7"/>
        <v>941.7657363284677</v>
      </c>
      <c r="O59" s="10">
        <f t="shared" si="7"/>
        <v>577.6648501411278</v>
      </c>
      <c r="P59" s="10">
        <f t="shared" si="7"/>
        <v>3589.656069438598</v>
      </c>
      <c r="Q59" s="10">
        <f t="shared" si="7"/>
        <v>1697.7322898793836</v>
      </c>
      <c r="R59" s="10">
        <f t="shared" si="7"/>
        <v>1157.200081305357</v>
      </c>
      <c r="S59" s="10">
        <f t="shared" si="7"/>
        <v>888.6904748024305</v>
      </c>
      <c r="T59" s="10">
        <f t="shared" si="7"/>
        <v>1036.3825567819752</v>
      </c>
      <c r="U59" s="10">
        <f t="shared" si="7"/>
        <v>1027.6634815455375</v>
      </c>
      <c r="V59" s="10">
        <f t="shared" si="7"/>
        <v>1099.3791553388573</v>
      </c>
      <c r="W59" s="10">
        <f t="shared" si="7"/>
        <v>59.22096901727477</v>
      </c>
      <c r="X59" s="10">
        <f t="shared" si="7"/>
        <v>0</v>
      </c>
      <c r="Y59" s="10">
        <f t="shared" si="7"/>
        <v>0</v>
      </c>
      <c r="Z59" s="11">
        <f t="shared" si="7"/>
        <v>59.22096901727477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48.87059463942269</v>
      </c>
      <c r="E61" s="13">
        <f t="shared" si="7"/>
        <v>101.55317614881653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101.55317614881653</v>
      </c>
      <c r="X61" s="13">
        <f t="shared" si="7"/>
        <v>0</v>
      </c>
      <c r="Y61" s="13">
        <f t="shared" si="7"/>
        <v>0</v>
      </c>
      <c r="Z61" s="14">
        <f t="shared" si="7"/>
        <v>101.55317614881653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4.616798712975067</v>
      </c>
      <c r="E62" s="13">
        <f t="shared" si="7"/>
        <v>100.0960787993109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100.0960787993109</v>
      </c>
      <c r="X62" s="13">
        <f t="shared" si="7"/>
        <v>0</v>
      </c>
      <c r="Y62" s="13">
        <f t="shared" si="7"/>
        <v>0</v>
      </c>
      <c r="Z62" s="14">
        <f t="shared" si="7"/>
        <v>100.0960787993109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6.52862570092277</v>
      </c>
      <c r="E63" s="13">
        <f t="shared" si="7"/>
        <v>102.26796135630222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102.26796135630222</v>
      </c>
      <c r="X63" s="13">
        <f t="shared" si="7"/>
        <v>0</v>
      </c>
      <c r="Y63" s="13">
        <f t="shared" si="7"/>
        <v>0</v>
      </c>
      <c r="Z63" s="14">
        <f t="shared" si="7"/>
        <v>102.26796135630222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1.68870643810699</v>
      </c>
      <c r="E64" s="13">
        <f t="shared" si="7"/>
        <v>97.62264952675068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97.62264952675068</v>
      </c>
      <c r="X64" s="13">
        <f t="shared" si="7"/>
        <v>0</v>
      </c>
      <c r="Y64" s="13">
        <f t="shared" si="7"/>
        <v>0</v>
      </c>
      <c r="Z64" s="14">
        <f t="shared" si="7"/>
        <v>97.62264952675068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43.85109032121537</v>
      </c>
      <c r="E66" s="16">
        <f t="shared" si="7"/>
        <v>43.85109032121537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43.85109032121537</v>
      </c>
      <c r="X66" s="16">
        <f t="shared" si="7"/>
        <v>0</v>
      </c>
      <c r="Y66" s="16">
        <f t="shared" si="7"/>
        <v>0</v>
      </c>
      <c r="Z66" s="17">
        <f t="shared" si="7"/>
        <v>43.85109032121537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270172863</v>
      </c>
      <c r="C68" s="18">
        <v>0</v>
      </c>
      <c r="D68" s="19">
        <v>279613000</v>
      </c>
      <c r="E68" s="20">
        <v>289613000</v>
      </c>
      <c r="F68" s="20">
        <v>40883035</v>
      </c>
      <c r="G68" s="20">
        <v>24117237</v>
      </c>
      <c r="H68" s="20">
        <v>23193771</v>
      </c>
      <c r="I68" s="20">
        <v>88194043</v>
      </c>
      <c r="J68" s="20">
        <v>23471570</v>
      </c>
      <c r="K68" s="20">
        <v>23605249</v>
      </c>
      <c r="L68" s="20">
        <v>23330382</v>
      </c>
      <c r="M68" s="20">
        <v>70407201</v>
      </c>
      <c r="N68" s="20">
        <v>23468419</v>
      </c>
      <c r="O68" s="20">
        <v>23970119</v>
      </c>
      <c r="P68" s="20">
        <v>23568333</v>
      </c>
      <c r="Q68" s="20">
        <v>71006871</v>
      </c>
      <c r="R68" s="20">
        <v>23599921</v>
      </c>
      <c r="S68" s="20">
        <v>23585747</v>
      </c>
      <c r="T68" s="20">
        <v>25315604</v>
      </c>
      <c r="U68" s="20">
        <v>72501272</v>
      </c>
      <c r="V68" s="20">
        <v>302109387</v>
      </c>
      <c r="W68" s="20">
        <v>289613000</v>
      </c>
      <c r="X68" s="20">
        <v>0</v>
      </c>
      <c r="Y68" s="19">
        <v>0</v>
      </c>
      <c r="Z68" s="22">
        <v>289613000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624667235</v>
      </c>
      <c r="C70" s="18">
        <v>0</v>
      </c>
      <c r="D70" s="19">
        <v>723026230</v>
      </c>
      <c r="E70" s="20">
        <v>727026230</v>
      </c>
      <c r="F70" s="20">
        <v>31255389</v>
      </c>
      <c r="G70" s="20">
        <v>66948042</v>
      </c>
      <c r="H70" s="20">
        <v>59223586</v>
      </c>
      <c r="I70" s="20">
        <v>157427017</v>
      </c>
      <c r="J70" s="20">
        <v>58025260</v>
      </c>
      <c r="K70" s="20">
        <v>56323829</v>
      </c>
      <c r="L70" s="20">
        <v>57261900</v>
      </c>
      <c r="M70" s="20">
        <v>171610989</v>
      </c>
      <c r="N70" s="20">
        <v>53882793</v>
      </c>
      <c r="O70" s="20">
        <v>53879001</v>
      </c>
      <c r="P70" s="20">
        <v>56788406</v>
      </c>
      <c r="Q70" s="20">
        <v>164550200</v>
      </c>
      <c r="R70" s="20">
        <v>54977541</v>
      </c>
      <c r="S70" s="20">
        <v>49674697</v>
      </c>
      <c r="T70" s="20">
        <v>55789524</v>
      </c>
      <c r="U70" s="20">
        <v>160441762</v>
      </c>
      <c r="V70" s="20">
        <v>654029968</v>
      </c>
      <c r="W70" s="20">
        <v>727026230</v>
      </c>
      <c r="X70" s="20">
        <v>0</v>
      </c>
      <c r="Y70" s="19">
        <v>0</v>
      </c>
      <c r="Z70" s="22">
        <v>727026230</v>
      </c>
    </row>
    <row r="71" spans="1:26" ht="12.75" hidden="1">
      <c r="A71" s="38" t="s">
        <v>67</v>
      </c>
      <c r="B71" s="18">
        <v>128182356</v>
      </c>
      <c r="C71" s="18">
        <v>0</v>
      </c>
      <c r="D71" s="19">
        <v>127469170</v>
      </c>
      <c r="E71" s="20">
        <v>131469170</v>
      </c>
      <c r="F71" s="20">
        <v>1779296</v>
      </c>
      <c r="G71" s="20">
        <v>10758633</v>
      </c>
      <c r="H71" s="20">
        <v>11553747</v>
      </c>
      <c r="I71" s="20">
        <v>24091676</v>
      </c>
      <c r="J71" s="20">
        <v>7346249</v>
      </c>
      <c r="K71" s="20">
        <v>11926431</v>
      </c>
      <c r="L71" s="20">
        <v>12394612</v>
      </c>
      <c r="M71" s="20">
        <v>31667292</v>
      </c>
      <c r="N71" s="20">
        <v>13028106</v>
      </c>
      <c r="O71" s="20">
        <v>12531364</v>
      </c>
      <c r="P71" s="20">
        <v>10925261</v>
      </c>
      <c r="Q71" s="20">
        <v>36484731</v>
      </c>
      <c r="R71" s="20">
        <v>10556333</v>
      </c>
      <c r="S71" s="20">
        <v>10817124</v>
      </c>
      <c r="T71" s="20">
        <v>10948163</v>
      </c>
      <c r="U71" s="20">
        <v>32321620</v>
      </c>
      <c r="V71" s="20">
        <v>124565319</v>
      </c>
      <c r="W71" s="20">
        <v>131469170</v>
      </c>
      <c r="X71" s="20">
        <v>0</v>
      </c>
      <c r="Y71" s="19">
        <v>0</v>
      </c>
      <c r="Z71" s="22">
        <v>131469170</v>
      </c>
    </row>
    <row r="72" spans="1:26" ht="12.75" hidden="1">
      <c r="A72" s="38" t="s">
        <v>68</v>
      </c>
      <c r="B72" s="18">
        <v>98855106</v>
      </c>
      <c r="C72" s="18">
        <v>0</v>
      </c>
      <c r="D72" s="19">
        <v>101019867</v>
      </c>
      <c r="E72" s="20">
        <v>105019867</v>
      </c>
      <c r="F72" s="20">
        <v>8973278</v>
      </c>
      <c r="G72" s="20">
        <v>9049993</v>
      </c>
      <c r="H72" s="20">
        <v>8917987</v>
      </c>
      <c r="I72" s="20">
        <v>26941258</v>
      </c>
      <c r="J72" s="20">
        <v>9093239</v>
      </c>
      <c r="K72" s="20">
        <v>9155306</v>
      </c>
      <c r="L72" s="20">
        <v>9012203</v>
      </c>
      <c r="M72" s="20">
        <v>27260748</v>
      </c>
      <c r="N72" s="20">
        <v>9314943</v>
      </c>
      <c r="O72" s="20">
        <v>9497276</v>
      </c>
      <c r="P72" s="20">
        <v>9235326</v>
      </c>
      <c r="Q72" s="20">
        <v>28047545</v>
      </c>
      <c r="R72" s="20">
        <v>9137702</v>
      </c>
      <c r="S72" s="20">
        <v>9887807</v>
      </c>
      <c r="T72" s="20">
        <v>9404913</v>
      </c>
      <c r="U72" s="20">
        <v>28430422</v>
      </c>
      <c r="V72" s="20">
        <v>110679973</v>
      </c>
      <c r="W72" s="20">
        <v>105019867</v>
      </c>
      <c r="X72" s="20">
        <v>0</v>
      </c>
      <c r="Y72" s="19">
        <v>0</v>
      </c>
      <c r="Z72" s="22">
        <v>105019867</v>
      </c>
    </row>
    <row r="73" spans="1:26" ht="12.75" hidden="1">
      <c r="A73" s="38" t="s">
        <v>69</v>
      </c>
      <c r="B73" s="18">
        <v>81726654</v>
      </c>
      <c r="C73" s="18">
        <v>0</v>
      </c>
      <c r="D73" s="19">
        <v>85162937</v>
      </c>
      <c r="E73" s="20">
        <v>88162937</v>
      </c>
      <c r="F73" s="20">
        <v>7694298</v>
      </c>
      <c r="G73" s="20">
        <v>7504799</v>
      </c>
      <c r="H73" s="20">
        <v>7572482</v>
      </c>
      <c r="I73" s="20">
        <v>22771579</v>
      </c>
      <c r="J73" s="20">
        <v>7644237</v>
      </c>
      <c r="K73" s="20">
        <v>7653705</v>
      </c>
      <c r="L73" s="20">
        <v>7644939</v>
      </c>
      <c r="M73" s="20">
        <v>22942881</v>
      </c>
      <c r="N73" s="20">
        <v>7724667</v>
      </c>
      <c r="O73" s="20">
        <v>7753371</v>
      </c>
      <c r="P73" s="20">
        <v>7735905</v>
      </c>
      <c r="Q73" s="20">
        <v>23213943</v>
      </c>
      <c r="R73" s="20">
        <v>7770683</v>
      </c>
      <c r="S73" s="20">
        <v>7748396</v>
      </c>
      <c r="T73" s="20">
        <v>7816683</v>
      </c>
      <c r="U73" s="20">
        <v>23335762</v>
      </c>
      <c r="V73" s="20">
        <v>92264165</v>
      </c>
      <c r="W73" s="20">
        <v>88162937</v>
      </c>
      <c r="X73" s="20">
        <v>0</v>
      </c>
      <c r="Y73" s="19">
        <v>0</v>
      </c>
      <c r="Z73" s="22">
        <v>88162937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4079780</v>
      </c>
      <c r="C75" s="27">
        <v>0</v>
      </c>
      <c r="D75" s="28">
        <v>6095910</v>
      </c>
      <c r="E75" s="29">
        <v>6095910</v>
      </c>
      <c r="F75" s="29">
        <v>378029</v>
      </c>
      <c r="G75" s="29">
        <v>332198</v>
      </c>
      <c r="H75" s="29">
        <v>282629</v>
      </c>
      <c r="I75" s="29">
        <v>992856</v>
      </c>
      <c r="J75" s="29">
        <v>321068</v>
      </c>
      <c r="K75" s="29">
        <v>317392</v>
      </c>
      <c r="L75" s="29">
        <v>313690</v>
      </c>
      <c r="M75" s="29">
        <v>952150</v>
      </c>
      <c r="N75" s="29">
        <v>362744</v>
      </c>
      <c r="O75" s="29">
        <v>344316</v>
      </c>
      <c r="P75" s="29">
        <v>380641</v>
      </c>
      <c r="Q75" s="29">
        <v>1087701</v>
      </c>
      <c r="R75" s="29">
        <v>-9192</v>
      </c>
      <c r="S75" s="29">
        <v>2986</v>
      </c>
      <c r="T75" s="29">
        <v>-26113</v>
      </c>
      <c r="U75" s="29">
        <v>-32319</v>
      </c>
      <c r="V75" s="29">
        <v>3000388</v>
      </c>
      <c r="W75" s="29">
        <v>6095910</v>
      </c>
      <c r="X75" s="29">
        <v>0</v>
      </c>
      <c r="Y75" s="28">
        <v>0</v>
      </c>
      <c r="Z75" s="30">
        <v>6095910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3344469302</v>
      </c>
      <c r="C77" s="18">
        <v>0</v>
      </c>
      <c r="D77" s="19">
        <v>168019835</v>
      </c>
      <c r="E77" s="20">
        <v>171511625</v>
      </c>
      <c r="F77" s="20">
        <v>262730231</v>
      </c>
      <c r="G77" s="20">
        <v>168400294</v>
      </c>
      <c r="H77" s="20">
        <v>318332354</v>
      </c>
      <c r="I77" s="20">
        <v>749462879</v>
      </c>
      <c r="J77" s="20">
        <v>208686865</v>
      </c>
      <c r="K77" s="20">
        <v>189184480</v>
      </c>
      <c r="L77" s="20">
        <v>223417730</v>
      </c>
      <c r="M77" s="20">
        <v>621289075</v>
      </c>
      <c r="N77" s="20">
        <v>221017529</v>
      </c>
      <c r="O77" s="20">
        <v>138466952</v>
      </c>
      <c r="P77" s="20">
        <v>846022096</v>
      </c>
      <c r="Q77" s="20">
        <v>1205506577</v>
      </c>
      <c r="R77" s="20">
        <v>273098305</v>
      </c>
      <c r="S77" s="20">
        <v>209604287</v>
      </c>
      <c r="T77" s="20">
        <v>262366504</v>
      </c>
      <c r="U77" s="20">
        <v>745069096</v>
      </c>
      <c r="V77" s="20">
        <v>3321327627</v>
      </c>
      <c r="W77" s="20">
        <v>171511625</v>
      </c>
      <c r="X77" s="20">
        <v>0</v>
      </c>
      <c r="Y77" s="19">
        <v>0</v>
      </c>
      <c r="Z77" s="22">
        <v>171511625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353347218</v>
      </c>
      <c r="E79" s="20">
        <v>738318228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738318228</v>
      </c>
      <c r="X79" s="20">
        <v>0</v>
      </c>
      <c r="Y79" s="19">
        <v>0</v>
      </c>
      <c r="Z79" s="22">
        <v>738318228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5884995</v>
      </c>
      <c r="E80" s="20">
        <v>131595484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131595484</v>
      </c>
      <c r="X80" s="20">
        <v>0</v>
      </c>
      <c r="Y80" s="19">
        <v>0</v>
      </c>
      <c r="Z80" s="22">
        <v>131595484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6595209</v>
      </c>
      <c r="E81" s="20">
        <v>107401677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107401677</v>
      </c>
      <c r="X81" s="20">
        <v>0</v>
      </c>
      <c r="Y81" s="19">
        <v>0</v>
      </c>
      <c r="Z81" s="22">
        <v>107401677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1438152</v>
      </c>
      <c r="E82" s="20">
        <v>86066995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86066995</v>
      </c>
      <c r="X82" s="20">
        <v>0</v>
      </c>
      <c r="Y82" s="19">
        <v>0</v>
      </c>
      <c r="Z82" s="22">
        <v>86066995</v>
      </c>
    </row>
    <row r="83" spans="1:26" ht="12.75" hidden="1">
      <c r="A83" s="38"/>
      <c r="B83" s="18"/>
      <c r="C83" s="18"/>
      <c r="D83" s="19"/>
      <c r="E83" s="20">
        <v>562603736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562603736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2673123</v>
      </c>
      <c r="E84" s="29">
        <v>2673123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2673123</v>
      </c>
      <c r="X84" s="29">
        <v>0</v>
      </c>
      <c r="Y84" s="28">
        <v>0</v>
      </c>
      <c r="Z84" s="30">
        <v>2673123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88172762</v>
      </c>
      <c r="C5" s="18">
        <v>0</v>
      </c>
      <c r="D5" s="58">
        <v>93374573</v>
      </c>
      <c r="E5" s="59">
        <v>92730184</v>
      </c>
      <c r="F5" s="59">
        <v>92780365</v>
      </c>
      <c r="G5" s="59">
        <v>-109859</v>
      </c>
      <c r="H5" s="59">
        <v>-41955</v>
      </c>
      <c r="I5" s="59">
        <v>92628551</v>
      </c>
      <c r="J5" s="59">
        <v>-26525</v>
      </c>
      <c r="K5" s="59">
        <v>-54548</v>
      </c>
      <c r="L5" s="59">
        <v>-2168</v>
      </c>
      <c r="M5" s="59">
        <v>-83241</v>
      </c>
      <c r="N5" s="59">
        <v>375401</v>
      </c>
      <c r="O5" s="59">
        <v>-107559</v>
      </c>
      <c r="P5" s="59">
        <v>-17794</v>
      </c>
      <c r="Q5" s="59">
        <v>250048</v>
      </c>
      <c r="R5" s="59">
        <v>115433</v>
      </c>
      <c r="S5" s="59">
        <v>-33</v>
      </c>
      <c r="T5" s="59">
        <v>-1591</v>
      </c>
      <c r="U5" s="59">
        <v>113809</v>
      </c>
      <c r="V5" s="59">
        <v>92909167</v>
      </c>
      <c r="W5" s="59">
        <v>92730184</v>
      </c>
      <c r="X5" s="59">
        <v>178983</v>
      </c>
      <c r="Y5" s="60">
        <v>0.19</v>
      </c>
      <c r="Z5" s="61">
        <v>92730184</v>
      </c>
    </row>
    <row r="6" spans="1:26" ht="12.75">
      <c r="A6" s="57" t="s">
        <v>32</v>
      </c>
      <c r="B6" s="18">
        <v>334867164</v>
      </c>
      <c r="C6" s="18">
        <v>0</v>
      </c>
      <c r="D6" s="58">
        <v>378179019</v>
      </c>
      <c r="E6" s="59">
        <v>346560947</v>
      </c>
      <c r="F6" s="59">
        <v>80631777</v>
      </c>
      <c r="G6" s="59">
        <v>27926995</v>
      </c>
      <c r="H6" s="59">
        <v>27269098</v>
      </c>
      <c r="I6" s="59">
        <v>135827870</v>
      </c>
      <c r="J6" s="59">
        <v>23847698</v>
      </c>
      <c r="K6" s="59">
        <v>22496431</v>
      </c>
      <c r="L6" s="59">
        <v>22875931</v>
      </c>
      <c r="M6" s="59">
        <v>69220060</v>
      </c>
      <c r="N6" s="59">
        <v>26434211</v>
      </c>
      <c r="O6" s="59">
        <v>21682330</v>
      </c>
      <c r="P6" s="59">
        <v>24151412</v>
      </c>
      <c r="Q6" s="59">
        <v>72267953</v>
      </c>
      <c r="R6" s="59">
        <v>23547555</v>
      </c>
      <c r="S6" s="59">
        <v>21043004</v>
      </c>
      <c r="T6" s="59">
        <v>21780969</v>
      </c>
      <c r="U6" s="59">
        <v>66371528</v>
      </c>
      <c r="V6" s="59">
        <v>343687411</v>
      </c>
      <c r="W6" s="59">
        <v>346560947</v>
      </c>
      <c r="X6" s="59">
        <v>-2873536</v>
      </c>
      <c r="Y6" s="60">
        <v>-0.83</v>
      </c>
      <c r="Z6" s="61">
        <v>346560947</v>
      </c>
    </row>
    <row r="7" spans="1:26" ht="12.75">
      <c r="A7" s="57" t="s">
        <v>33</v>
      </c>
      <c r="B7" s="18">
        <v>8962709</v>
      </c>
      <c r="C7" s="18">
        <v>0</v>
      </c>
      <c r="D7" s="58">
        <v>6235355</v>
      </c>
      <c r="E7" s="59">
        <v>10389309</v>
      </c>
      <c r="F7" s="59">
        <v>829013</v>
      </c>
      <c r="G7" s="59">
        <v>931601</v>
      </c>
      <c r="H7" s="59">
        <v>135376</v>
      </c>
      <c r="I7" s="59">
        <v>1895990</v>
      </c>
      <c r="J7" s="59">
        <v>1737119</v>
      </c>
      <c r="K7" s="59">
        <v>899787</v>
      </c>
      <c r="L7" s="59">
        <v>582548</v>
      </c>
      <c r="M7" s="59">
        <v>3219454</v>
      </c>
      <c r="N7" s="59">
        <v>1005722</v>
      </c>
      <c r="O7" s="59">
        <v>710125</v>
      </c>
      <c r="P7" s="59">
        <v>102708</v>
      </c>
      <c r="Q7" s="59">
        <v>1818555</v>
      </c>
      <c r="R7" s="59">
        <v>1516435</v>
      </c>
      <c r="S7" s="59">
        <v>1229509</v>
      </c>
      <c r="T7" s="59">
        <v>1108232</v>
      </c>
      <c r="U7" s="59">
        <v>3854176</v>
      </c>
      <c r="V7" s="59">
        <v>10788175</v>
      </c>
      <c r="W7" s="59">
        <v>10389309</v>
      </c>
      <c r="X7" s="59">
        <v>398866</v>
      </c>
      <c r="Y7" s="60">
        <v>3.84</v>
      </c>
      <c r="Z7" s="61">
        <v>10389309</v>
      </c>
    </row>
    <row r="8" spans="1:26" ht="12.75">
      <c r="A8" s="57" t="s">
        <v>34</v>
      </c>
      <c r="B8" s="18">
        <v>130694175</v>
      </c>
      <c r="C8" s="18">
        <v>0</v>
      </c>
      <c r="D8" s="58">
        <v>102404350</v>
      </c>
      <c r="E8" s="59">
        <v>119789746</v>
      </c>
      <c r="F8" s="59">
        <v>30635000</v>
      </c>
      <c r="G8" s="59">
        <v>-2257483</v>
      </c>
      <c r="H8" s="59">
        <v>170334</v>
      </c>
      <c r="I8" s="59">
        <v>28547851</v>
      </c>
      <c r="J8" s="59">
        <v>10666144</v>
      </c>
      <c r="K8" s="59">
        <v>0</v>
      </c>
      <c r="L8" s="59">
        <v>25359037</v>
      </c>
      <c r="M8" s="59">
        <v>36025181</v>
      </c>
      <c r="N8" s="59">
        <v>569365</v>
      </c>
      <c r="O8" s="59">
        <v>786127</v>
      </c>
      <c r="P8" s="59">
        <v>18233944</v>
      </c>
      <c r="Q8" s="59">
        <v>19589436</v>
      </c>
      <c r="R8" s="59">
        <v>637803</v>
      </c>
      <c r="S8" s="59">
        <v>350109</v>
      </c>
      <c r="T8" s="59">
        <v>2951483</v>
      </c>
      <c r="U8" s="59">
        <v>3939395</v>
      </c>
      <c r="V8" s="59">
        <v>88101863</v>
      </c>
      <c r="W8" s="59">
        <v>119789746</v>
      </c>
      <c r="X8" s="59">
        <v>-31687883</v>
      </c>
      <c r="Y8" s="60">
        <v>-26.45</v>
      </c>
      <c r="Z8" s="61">
        <v>119789746</v>
      </c>
    </row>
    <row r="9" spans="1:26" ht="12.75">
      <c r="A9" s="57" t="s">
        <v>35</v>
      </c>
      <c r="B9" s="18">
        <v>47291649</v>
      </c>
      <c r="C9" s="18">
        <v>0</v>
      </c>
      <c r="D9" s="58">
        <v>45561097</v>
      </c>
      <c r="E9" s="59">
        <v>54074946</v>
      </c>
      <c r="F9" s="59">
        <v>3681329</v>
      </c>
      <c r="G9" s="59">
        <v>3307040</v>
      </c>
      <c r="H9" s="59">
        <v>16905295</v>
      </c>
      <c r="I9" s="59">
        <v>23893664</v>
      </c>
      <c r="J9" s="59">
        <v>-8735791</v>
      </c>
      <c r="K9" s="59">
        <v>7223394</v>
      </c>
      <c r="L9" s="59">
        <v>5174359</v>
      </c>
      <c r="M9" s="59">
        <v>3661962</v>
      </c>
      <c r="N9" s="59">
        <v>3019195</v>
      </c>
      <c r="O9" s="59">
        <v>3559380</v>
      </c>
      <c r="P9" s="59">
        <v>3920074</v>
      </c>
      <c r="Q9" s="59">
        <v>10498649</v>
      </c>
      <c r="R9" s="59">
        <v>365009</v>
      </c>
      <c r="S9" s="59">
        <v>-3541468</v>
      </c>
      <c r="T9" s="59">
        <v>3540751</v>
      </c>
      <c r="U9" s="59">
        <v>364292</v>
      </c>
      <c r="V9" s="59">
        <v>38418567</v>
      </c>
      <c r="W9" s="59">
        <v>54074946</v>
      </c>
      <c r="X9" s="59">
        <v>-15656379</v>
      </c>
      <c r="Y9" s="60">
        <v>-28.95</v>
      </c>
      <c r="Z9" s="61">
        <v>54074946</v>
      </c>
    </row>
    <row r="10" spans="1:26" ht="20.25">
      <c r="A10" s="62" t="s">
        <v>112</v>
      </c>
      <c r="B10" s="63">
        <f>SUM(B5:B9)</f>
        <v>609988459</v>
      </c>
      <c r="C10" s="63">
        <f>SUM(C5:C9)</f>
        <v>0</v>
      </c>
      <c r="D10" s="64">
        <f aca="true" t="shared" si="0" ref="D10:Z10">SUM(D5:D9)</f>
        <v>625754394</v>
      </c>
      <c r="E10" s="65">
        <f t="shared" si="0"/>
        <v>623545132</v>
      </c>
      <c r="F10" s="65">
        <f t="shared" si="0"/>
        <v>208557484</v>
      </c>
      <c r="G10" s="65">
        <f t="shared" si="0"/>
        <v>29798294</v>
      </c>
      <c r="H10" s="65">
        <f t="shared" si="0"/>
        <v>44438148</v>
      </c>
      <c r="I10" s="65">
        <f t="shared" si="0"/>
        <v>282793926</v>
      </c>
      <c r="J10" s="65">
        <f t="shared" si="0"/>
        <v>27488645</v>
      </c>
      <c r="K10" s="65">
        <f t="shared" si="0"/>
        <v>30565064</v>
      </c>
      <c r="L10" s="65">
        <f t="shared" si="0"/>
        <v>53989707</v>
      </c>
      <c r="M10" s="65">
        <f t="shared" si="0"/>
        <v>112043416</v>
      </c>
      <c r="N10" s="65">
        <f t="shared" si="0"/>
        <v>31403894</v>
      </c>
      <c r="O10" s="65">
        <f t="shared" si="0"/>
        <v>26630403</v>
      </c>
      <c r="P10" s="65">
        <f t="shared" si="0"/>
        <v>46390344</v>
      </c>
      <c r="Q10" s="65">
        <f t="shared" si="0"/>
        <v>104424641</v>
      </c>
      <c r="R10" s="65">
        <f t="shared" si="0"/>
        <v>26182235</v>
      </c>
      <c r="S10" s="65">
        <f t="shared" si="0"/>
        <v>19081121</v>
      </c>
      <c r="T10" s="65">
        <f t="shared" si="0"/>
        <v>29379844</v>
      </c>
      <c r="U10" s="65">
        <f t="shared" si="0"/>
        <v>74643200</v>
      </c>
      <c r="V10" s="65">
        <f t="shared" si="0"/>
        <v>573905183</v>
      </c>
      <c r="W10" s="65">
        <f t="shared" si="0"/>
        <v>623545132</v>
      </c>
      <c r="X10" s="65">
        <f t="shared" si="0"/>
        <v>-49639949</v>
      </c>
      <c r="Y10" s="66">
        <f>+IF(W10&lt;&gt;0,(X10/W10)*100,0)</f>
        <v>-7.960923187834301</v>
      </c>
      <c r="Z10" s="67">
        <f t="shared" si="0"/>
        <v>623545132</v>
      </c>
    </row>
    <row r="11" spans="1:26" ht="12.75">
      <c r="A11" s="57" t="s">
        <v>36</v>
      </c>
      <c r="B11" s="18">
        <v>210918201</v>
      </c>
      <c r="C11" s="18">
        <v>0</v>
      </c>
      <c r="D11" s="58">
        <v>276836389</v>
      </c>
      <c r="E11" s="59">
        <v>254448668</v>
      </c>
      <c r="F11" s="59">
        <v>18249608</v>
      </c>
      <c r="G11" s="59">
        <v>19804038</v>
      </c>
      <c r="H11" s="59">
        <v>19593189</v>
      </c>
      <c r="I11" s="59">
        <v>57646835</v>
      </c>
      <c r="J11" s="59">
        <v>19644934</v>
      </c>
      <c r="K11" s="59">
        <v>29735522</v>
      </c>
      <c r="L11" s="59">
        <v>19497437</v>
      </c>
      <c r="M11" s="59">
        <v>68877893</v>
      </c>
      <c r="N11" s="59">
        <v>20332372</v>
      </c>
      <c r="O11" s="59">
        <v>18899710</v>
      </c>
      <c r="P11" s="59">
        <v>19741308</v>
      </c>
      <c r="Q11" s="59">
        <v>58973390</v>
      </c>
      <c r="R11" s="59">
        <v>18361181</v>
      </c>
      <c r="S11" s="59">
        <v>18356243</v>
      </c>
      <c r="T11" s="59">
        <v>19982198</v>
      </c>
      <c r="U11" s="59">
        <v>56699622</v>
      </c>
      <c r="V11" s="59">
        <v>242197740</v>
      </c>
      <c r="W11" s="59">
        <v>254448668</v>
      </c>
      <c r="X11" s="59">
        <v>-12250928</v>
      </c>
      <c r="Y11" s="60">
        <v>-4.81</v>
      </c>
      <c r="Z11" s="61">
        <v>254448668</v>
      </c>
    </row>
    <row r="12" spans="1:26" ht="12.75">
      <c r="A12" s="57" t="s">
        <v>37</v>
      </c>
      <c r="B12" s="18">
        <v>10896801</v>
      </c>
      <c r="C12" s="18">
        <v>0</v>
      </c>
      <c r="D12" s="58">
        <v>11650265</v>
      </c>
      <c r="E12" s="59">
        <v>11886046</v>
      </c>
      <c r="F12" s="59">
        <v>885973</v>
      </c>
      <c r="G12" s="59">
        <v>922644</v>
      </c>
      <c r="H12" s="59">
        <v>924052</v>
      </c>
      <c r="I12" s="59">
        <v>2732669</v>
      </c>
      <c r="J12" s="59">
        <v>926364</v>
      </c>
      <c r="K12" s="59">
        <v>897232</v>
      </c>
      <c r="L12" s="59">
        <v>897232</v>
      </c>
      <c r="M12" s="59">
        <v>2720828</v>
      </c>
      <c r="N12" s="59">
        <v>897238</v>
      </c>
      <c r="O12" s="59">
        <v>897238</v>
      </c>
      <c r="P12" s="59">
        <v>897238</v>
      </c>
      <c r="Q12" s="59">
        <v>2691714</v>
      </c>
      <c r="R12" s="59">
        <v>897238</v>
      </c>
      <c r="S12" s="59">
        <v>897279</v>
      </c>
      <c r="T12" s="59">
        <v>1143637</v>
      </c>
      <c r="U12" s="59">
        <v>2938154</v>
      </c>
      <c r="V12" s="59">
        <v>11083365</v>
      </c>
      <c r="W12" s="59">
        <v>11886046</v>
      </c>
      <c r="X12" s="59">
        <v>-802681</v>
      </c>
      <c r="Y12" s="60">
        <v>-6.75</v>
      </c>
      <c r="Z12" s="61">
        <v>11886046</v>
      </c>
    </row>
    <row r="13" spans="1:26" ht="12.75">
      <c r="A13" s="57" t="s">
        <v>113</v>
      </c>
      <c r="B13" s="18">
        <v>41564496</v>
      </c>
      <c r="C13" s="18">
        <v>0</v>
      </c>
      <c r="D13" s="58">
        <v>41305146</v>
      </c>
      <c r="E13" s="59">
        <v>41155554</v>
      </c>
      <c r="F13" s="59">
        <v>3442096</v>
      </c>
      <c r="G13" s="59">
        <v>3442096</v>
      </c>
      <c r="H13" s="59">
        <v>3442096</v>
      </c>
      <c r="I13" s="59">
        <v>10326288</v>
      </c>
      <c r="J13" s="59">
        <v>3442096</v>
      </c>
      <c r="K13" s="59">
        <v>3442096</v>
      </c>
      <c r="L13" s="59">
        <v>3442096</v>
      </c>
      <c r="M13" s="59">
        <v>10326288</v>
      </c>
      <c r="N13" s="59">
        <v>3442096</v>
      </c>
      <c r="O13" s="59">
        <v>0</v>
      </c>
      <c r="P13" s="59">
        <v>3357523</v>
      </c>
      <c r="Q13" s="59">
        <v>6799619</v>
      </c>
      <c r="R13" s="59">
        <v>6844104</v>
      </c>
      <c r="S13" s="59">
        <v>3422050</v>
      </c>
      <c r="T13" s="59">
        <v>3437208</v>
      </c>
      <c r="U13" s="59">
        <v>13703362</v>
      </c>
      <c r="V13" s="59">
        <v>41155557</v>
      </c>
      <c r="W13" s="59">
        <v>41155554</v>
      </c>
      <c r="X13" s="59">
        <v>3</v>
      </c>
      <c r="Y13" s="60">
        <v>0</v>
      </c>
      <c r="Z13" s="61">
        <v>41155554</v>
      </c>
    </row>
    <row r="14" spans="1:26" ht="12.75">
      <c r="A14" s="57" t="s">
        <v>38</v>
      </c>
      <c r="B14" s="18">
        <v>7264615</v>
      </c>
      <c r="C14" s="18">
        <v>0</v>
      </c>
      <c r="D14" s="58">
        <v>11252365</v>
      </c>
      <c r="E14" s="59">
        <v>6865728</v>
      </c>
      <c r="F14" s="59">
        <v>667075</v>
      </c>
      <c r="G14" s="59">
        <v>792116</v>
      </c>
      <c r="H14" s="59">
        <v>616649</v>
      </c>
      <c r="I14" s="59">
        <v>2075840</v>
      </c>
      <c r="J14" s="59">
        <v>897846</v>
      </c>
      <c r="K14" s="59">
        <v>731850</v>
      </c>
      <c r="L14" s="59">
        <v>2278130</v>
      </c>
      <c r="M14" s="59">
        <v>3907826</v>
      </c>
      <c r="N14" s="59">
        <v>1507541</v>
      </c>
      <c r="O14" s="59">
        <v>177122</v>
      </c>
      <c r="P14" s="59">
        <v>741701</v>
      </c>
      <c r="Q14" s="59">
        <v>2426364</v>
      </c>
      <c r="R14" s="59">
        <v>1310803</v>
      </c>
      <c r="S14" s="59">
        <v>711252</v>
      </c>
      <c r="T14" s="59">
        <v>1945536</v>
      </c>
      <c r="U14" s="59">
        <v>3967591</v>
      </c>
      <c r="V14" s="59">
        <v>12377621</v>
      </c>
      <c r="W14" s="59">
        <v>6865728</v>
      </c>
      <c r="X14" s="59">
        <v>5511893</v>
      </c>
      <c r="Y14" s="60">
        <v>80.28</v>
      </c>
      <c r="Z14" s="61">
        <v>6865728</v>
      </c>
    </row>
    <row r="15" spans="1:26" ht="12.75">
      <c r="A15" s="57" t="s">
        <v>39</v>
      </c>
      <c r="B15" s="18">
        <v>170175459</v>
      </c>
      <c r="C15" s="18">
        <v>0</v>
      </c>
      <c r="D15" s="58">
        <v>208345748</v>
      </c>
      <c r="E15" s="59">
        <v>197013015</v>
      </c>
      <c r="F15" s="59">
        <v>1778325</v>
      </c>
      <c r="G15" s="59">
        <v>22756446</v>
      </c>
      <c r="H15" s="59">
        <v>21385322</v>
      </c>
      <c r="I15" s="59">
        <v>45920093</v>
      </c>
      <c r="J15" s="59">
        <v>13991938</v>
      </c>
      <c r="K15" s="59">
        <v>13328940</v>
      </c>
      <c r="L15" s="59">
        <v>13365088</v>
      </c>
      <c r="M15" s="59">
        <v>40685966</v>
      </c>
      <c r="N15" s="59">
        <v>12409822</v>
      </c>
      <c r="O15" s="59">
        <v>13896642</v>
      </c>
      <c r="P15" s="59">
        <v>13850283</v>
      </c>
      <c r="Q15" s="59">
        <v>40156747</v>
      </c>
      <c r="R15" s="59">
        <v>13158237</v>
      </c>
      <c r="S15" s="59">
        <v>11008860</v>
      </c>
      <c r="T15" s="59">
        <v>15745083</v>
      </c>
      <c r="U15" s="59">
        <v>39912180</v>
      </c>
      <c r="V15" s="59">
        <v>166674986</v>
      </c>
      <c r="W15" s="59">
        <v>197013015</v>
      </c>
      <c r="X15" s="59">
        <v>-30338029</v>
      </c>
      <c r="Y15" s="60">
        <v>-15.4</v>
      </c>
      <c r="Z15" s="61">
        <v>197013015</v>
      </c>
    </row>
    <row r="16" spans="1:26" ht="12.75">
      <c r="A16" s="57" t="s">
        <v>34</v>
      </c>
      <c r="B16" s="18">
        <v>3964740</v>
      </c>
      <c r="C16" s="18">
        <v>0</v>
      </c>
      <c r="D16" s="58">
        <v>3240100</v>
      </c>
      <c r="E16" s="59">
        <v>6859714</v>
      </c>
      <c r="F16" s="59">
        <v>85609</v>
      </c>
      <c r="G16" s="59">
        <v>72200</v>
      </c>
      <c r="H16" s="59">
        <v>119502</v>
      </c>
      <c r="I16" s="59">
        <v>277311</v>
      </c>
      <c r="J16" s="59">
        <v>230291</v>
      </c>
      <c r="K16" s="59">
        <v>1239567</v>
      </c>
      <c r="L16" s="59">
        <v>337505</v>
      </c>
      <c r="M16" s="59">
        <v>1807363</v>
      </c>
      <c r="N16" s="59">
        <v>274839</v>
      </c>
      <c r="O16" s="59">
        <v>201432</v>
      </c>
      <c r="P16" s="59">
        <v>192419</v>
      </c>
      <c r="Q16" s="59">
        <v>668690</v>
      </c>
      <c r="R16" s="59">
        <v>544277</v>
      </c>
      <c r="S16" s="59">
        <v>89518</v>
      </c>
      <c r="T16" s="59">
        <v>1402385</v>
      </c>
      <c r="U16" s="59">
        <v>2036180</v>
      </c>
      <c r="V16" s="59">
        <v>4789544</v>
      </c>
      <c r="W16" s="59">
        <v>6859714</v>
      </c>
      <c r="X16" s="59">
        <v>-2070170</v>
      </c>
      <c r="Y16" s="60">
        <v>-30.18</v>
      </c>
      <c r="Z16" s="61">
        <v>6859714</v>
      </c>
    </row>
    <row r="17" spans="1:26" ht="12.75">
      <c r="A17" s="57" t="s">
        <v>40</v>
      </c>
      <c r="B17" s="18">
        <v>131772357</v>
      </c>
      <c r="C17" s="18">
        <v>0</v>
      </c>
      <c r="D17" s="58">
        <v>136022077</v>
      </c>
      <c r="E17" s="59">
        <v>170590476</v>
      </c>
      <c r="F17" s="59">
        <v>6717204</v>
      </c>
      <c r="G17" s="59">
        <v>6411379</v>
      </c>
      <c r="H17" s="59">
        <v>5852753</v>
      </c>
      <c r="I17" s="59">
        <v>18981336</v>
      </c>
      <c r="J17" s="59">
        <v>14406763</v>
      </c>
      <c r="K17" s="59">
        <v>7437663</v>
      </c>
      <c r="L17" s="59">
        <v>7158655</v>
      </c>
      <c r="M17" s="59">
        <v>29003081</v>
      </c>
      <c r="N17" s="59">
        <v>6037374</v>
      </c>
      <c r="O17" s="59">
        <v>8230037</v>
      </c>
      <c r="P17" s="59">
        <v>1860075</v>
      </c>
      <c r="Q17" s="59">
        <v>16127486</v>
      </c>
      <c r="R17" s="59">
        <v>3499770</v>
      </c>
      <c r="S17" s="59">
        <v>4775749</v>
      </c>
      <c r="T17" s="59">
        <v>20384959</v>
      </c>
      <c r="U17" s="59">
        <v>28660478</v>
      </c>
      <c r="V17" s="59">
        <v>92772381</v>
      </c>
      <c r="W17" s="59">
        <v>170590476</v>
      </c>
      <c r="X17" s="59">
        <v>-77818095</v>
      </c>
      <c r="Y17" s="60">
        <v>-45.62</v>
      </c>
      <c r="Z17" s="61">
        <v>170590476</v>
      </c>
    </row>
    <row r="18" spans="1:26" ht="12.75">
      <c r="A18" s="68" t="s">
        <v>41</v>
      </c>
      <c r="B18" s="69">
        <f>SUM(B11:B17)</f>
        <v>576556669</v>
      </c>
      <c r="C18" s="69">
        <f>SUM(C11:C17)</f>
        <v>0</v>
      </c>
      <c r="D18" s="70">
        <f aca="true" t="shared" si="1" ref="D18:Z18">SUM(D11:D17)</f>
        <v>688652090</v>
      </c>
      <c r="E18" s="71">
        <f t="shared" si="1"/>
        <v>688819201</v>
      </c>
      <c r="F18" s="71">
        <f t="shared" si="1"/>
        <v>31825890</v>
      </c>
      <c r="G18" s="71">
        <f t="shared" si="1"/>
        <v>54200919</v>
      </c>
      <c r="H18" s="71">
        <f t="shared" si="1"/>
        <v>51933563</v>
      </c>
      <c r="I18" s="71">
        <f t="shared" si="1"/>
        <v>137960372</v>
      </c>
      <c r="J18" s="71">
        <f t="shared" si="1"/>
        <v>53540232</v>
      </c>
      <c r="K18" s="71">
        <f t="shared" si="1"/>
        <v>56812870</v>
      </c>
      <c r="L18" s="71">
        <f t="shared" si="1"/>
        <v>46976143</v>
      </c>
      <c r="M18" s="71">
        <f t="shared" si="1"/>
        <v>157329245</v>
      </c>
      <c r="N18" s="71">
        <f t="shared" si="1"/>
        <v>44901282</v>
      </c>
      <c r="O18" s="71">
        <f t="shared" si="1"/>
        <v>42302181</v>
      </c>
      <c r="P18" s="71">
        <f t="shared" si="1"/>
        <v>40640547</v>
      </c>
      <c r="Q18" s="71">
        <f t="shared" si="1"/>
        <v>127844010</v>
      </c>
      <c r="R18" s="71">
        <f t="shared" si="1"/>
        <v>44615610</v>
      </c>
      <c r="S18" s="71">
        <f t="shared" si="1"/>
        <v>39260951</v>
      </c>
      <c r="T18" s="71">
        <f t="shared" si="1"/>
        <v>64041006</v>
      </c>
      <c r="U18" s="71">
        <f t="shared" si="1"/>
        <v>147917567</v>
      </c>
      <c r="V18" s="71">
        <f t="shared" si="1"/>
        <v>571051194</v>
      </c>
      <c r="W18" s="71">
        <f t="shared" si="1"/>
        <v>688819201</v>
      </c>
      <c r="X18" s="71">
        <f t="shared" si="1"/>
        <v>-117768007</v>
      </c>
      <c r="Y18" s="66">
        <f>+IF(W18&lt;&gt;0,(X18/W18)*100,0)</f>
        <v>-17.097085393239496</v>
      </c>
      <c r="Z18" s="72">
        <f t="shared" si="1"/>
        <v>688819201</v>
      </c>
    </row>
    <row r="19" spans="1:26" ht="12.75">
      <c r="A19" s="68" t="s">
        <v>42</v>
      </c>
      <c r="B19" s="73">
        <f>+B10-B18</f>
        <v>33431790</v>
      </c>
      <c r="C19" s="73">
        <f>+C10-C18</f>
        <v>0</v>
      </c>
      <c r="D19" s="74">
        <f aca="true" t="shared" si="2" ref="D19:Z19">+D10-D18</f>
        <v>-62897696</v>
      </c>
      <c r="E19" s="75">
        <f t="shared" si="2"/>
        <v>-65274069</v>
      </c>
      <c r="F19" s="75">
        <f t="shared" si="2"/>
        <v>176731594</v>
      </c>
      <c r="G19" s="75">
        <f t="shared" si="2"/>
        <v>-24402625</v>
      </c>
      <c r="H19" s="75">
        <f t="shared" si="2"/>
        <v>-7495415</v>
      </c>
      <c r="I19" s="75">
        <f t="shared" si="2"/>
        <v>144833554</v>
      </c>
      <c r="J19" s="75">
        <f t="shared" si="2"/>
        <v>-26051587</v>
      </c>
      <c r="K19" s="75">
        <f t="shared" si="2"/>
        <v>-26247806</v>
      </c>
      <c r="L19" s="75">
        <f t="shared" si="2"/>
        <v>7013564</v>
      </c>
      <c r="M19" s="75">
        <f t="shared" si="2"/>
        <v>-45285829</v>
      </c>
      <c r="N19" s="75">
        <f t="shared" si="2"/>
        <v>-13497388</v>
      </c>
      <c r="O19" s="75">
        <f t="shared" si="2"/>
        <v>-15671778</v>
      </c>
      <c r="P19" s="75">
        <f t="shared" si="2"/>
        <v>5749797</v>
      </c>
      <c r="Q19" s="75">
        <f t="shared" si="2"/>
        <v>-23419369</v>
      </c>
      <c r="R19" s="75">
        <f t="shared" si="2"/>
        <v>-18433375</v>
      </c>
      <c r="S19" s="75">
        <f t="shared" si="2"/>
        <v>-20179830</v>
      </c>
      <c r="T19" s="75">
        <f t="shared" si="2"/>
        <v>-34661162</v>
      </c>
      <c r="U19" s="75">
        <f t="shared" si="2"/>
        <v>-73274367</v>
      </c>
      <c r="V19" s="75">
        <f t="shared" si="2"/>
        <v>2853989</v>
      </c>
      <c r="W19" s="75">
        <f>IF(E10=E18,0,W10-W18)</f>
        <v>-65274069</v>
      </c>
      <c r="X19" s="75">
        <f t="shared" si="2"/>
        <v>68128058</v>
      </c>
      <c r="Y19" s="76">
        <f>+IF(W19&lt;&gt;0,(X19/W19)*100,0)</f>
        <v>-104.37231666988617</v>
      </c>
      <c r="Z19" s="77">
        <f t="shared" si="2"/>
        <v>-65274069</v>
      </c>
    </row>
    <row r="20" spans="1:26" ht="20.25">
      <c r="A20" s="78" t="s">
        <v>43</v>
      </c>
      <c r="B20" s="79">
        <v>40929740</v>
      </c>
      <c r="C20" s="79">
        <v>0</v>
      </c>
      <c r="D20" s="80">
        <v>64826650</v>
      </c>
      <c r="E20" s="81">
        <v>105676866</v>
      </c>
      <c r="F20" s="81">
        <v>0</v>
      </c>
      <c r="G20" s="81">
        <v>0</v>
      </c>
      <c r="H20" s="81">
        <v>346455</v>
      </c>
      <c r="I20" s="81">
        <v>346455</v>
      </c>
      <c r="J20" s="81">
        <v>2575373</v>
      </c>
      <c r="K20" s="81">
        <v>0</v>
      </c>
      <c r="L20" s="81">
        <v>2394816</v>
      </c>
      <c r="M20" s="81">
        <v>4970189</v>
      </c>
      <c r="N20" s="81">
        <v>6332196</v>
      </c>
      <c r="O20" s="81">
        <v>5711867</v>
      </c>
      <c r="P20" s="81">
        <v>1369389</v>
      </c>
      <c r="Q20" s="81">
        <v>13413452</v>
      </c>
      <c r="R20" s="81">
        <v>3371772</v>
      </c>
      <c r="S20" s="81">
        <v>2182009</v>
      </c>
      <c r="T20" s="81">
        <v>585987</v>
      </c>
      <c r="U20" s="81">
        <v>6139768</v>
      </c>
      <c r="V20" s="81">
        <v>24869864</v>
      </c>
      <c r="W20" s="81">
        <v>105676866</v>
      </c>
      <c r="X20" s="81">
        <v>-80807002</v>
      </c>
      <c r="Y20" s="82">
        <v>-76.47</v>
      </c>
      <c r="Z20" s="83">
        <v>105676866</v>
      </c>
    </row>
    <row r="21" spans="1:26" ht="41.25">
      <c r="A21" s="84" t="s">
        <v>114</v>
      </c>
      <c r="B21" s="85">
        <v>20192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115</v>
      </c>
      <c r="B22" s="91">
        <f>SUM(B19:B21)</f>
        <v>74381722</v>
      </c>
      <c r="C22" s="91">
        <f>SUM(C19:C21)</f>
        <v>0</v>
      </c>
      <c r="D22" s="92">
        <f aca="true" t="shared" si="3" ref="D22:Z22">SUM(D19:D21)</f>
        <v>1928954</v>
      </c>
      <c r="E22" s="93">
        <f t="shared" si="3"/>
        <v>40402797</v>
      </c>
      <c r="F22" s="93">
        <f t="shared" si="3"/>
        <v>176731594</v>
      </c>
      <c r="G22" s="93">
        <f t="shared" si="3"/>
        <v>-24402625</v>
      </c>
      <c r="H22" s="93">
        <f t="shared" si="3"/>
        <v>-7148960</v>
      </c>
      <c r="I22" s="93">
        <f t="shared" si="3"/>
        <v>145180009</v>
      </c>
      <c r="J22" s="93">
        <f t="shared" si="3"/>
        <v>-23476214</v>
      </c>
      <c r="K22" s="93">
        <f t="shared" si="3"/>
        <v>-26247806</v>
      </c>
      <c r="L22" s="93">
        <f t="shared" si="3"/>
        <v>9408380</v>
      </c>
      <c r="M22" s="93">
        <f t="shared" si="3"/>
        <v>-40315640</v>
      </c>
      <c r="N22" s="93">
        <f t="shared" si="3"/>
        <v>-7165192</v>
      </c>
      <c r="O22" s="93">
        <f t="shared" si="3"/>
        <v>-9959911</v>
      </c>
      <c r="P22" s="93">
        <f t="shared" si="3"/>
        <v>7119186</v>
      </c>
      <c r="Q22" s="93">
        <f t="shared" si="3"/>
        <v>-10005917</v>
      </c>
      <c r="R22" s="93">
        <f t="shared" si="3"/>
        <v>-15061603</v>
      </c>
      <c r="S22" s="93">
        <f t="shared" si="3"/>
        <v>-17997821</v>
      </c>
      <c r="T22" s="93">
        <f t="shared" si="3"/>
        <v>-34075175</v>
      </c>
      <c r="U22" s="93">
        <f t="shared" si="3"/>
        <v>-67134599</v>
      </c>
      <c r="V22" s="93">
        <f t="shared" si="3"/>
        <v>27723853</v>
      </c>
      <c r="W22" s="93">
        <f t="shared" si="3"/>
        <v>40402797</v>
      </c>
      <c r="X22" s="93">
        <f t="shared" si="3"/>
        <v>-12678944</v>
      </c>
      <c r="Y22" s="94">
        <f>+IF(W22&lt;&gt;0,(X22/W22)*100,0)</f>
        <v>-31.38135213757602</v>
      </c>
      <c r="Z22" s="95">
        <f t="shared" si="3"/>
        <v>40402797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74381722</v>
      </c>
      <c r="C24" s="73">
        <f>SUM(C22:C23)</f>
        <v>0</v>
      </c>
      <c r="D24" s="74">
        <f aca="true" t="shared" si="4" ref="D24:Z24">SUM(D22:D23)</f>
        <v>1928954</v>
      </c>
      <c r="E24" s="75">
        <f t="shared" si="4"/>
        <v>40402797</v>
      </c>
      <c r="F24" s="75">
        <f t="shared" si="4"/>
        <v>176731594</v>
      </c>
      <c r="G24" s="75">
        <f t="shared" si="4"/>
        <v>-24402625</v>
      </c>
      <c r="H24" s="75">
        <f t="shared" si="4"/>
        <v>-7148960</v>
      </c>
      <c r="I24" s="75">
        <f t="shared" si="4"/>
        <v>145180009</v>
      </c>
      <c r="J24" s="75">
        <f t="shared" si="4"/>
        <v>-23476214</v>
      </c>
      <c r="K24" s="75">
        <f t="shared" si="4"/>
        <v>-26247806</v>
      </c>
      <c r="L24" s="75">
        <f t="shared" si="4"/>
        <v>9408380</v>
      </c>
      <c r="M24" s="75">
        <f t="shared" si="4"/>
        <v>-40315640</v>
      </c>
      <c r="N24" s="75">
        <f t="shared" si="4"/>
        <v>-7165192</v>
      </c>
      <c r="O24" s="75">
        <f t="shared" si="4"/>
        <v>-9959911</v>
      </c>
      <c r="P24" s="75">
        <f t="shared" si="4"/>
        <v>7119186</v>
      </c>
      <c r="Q24" s="75">
        <f t="shared" si="4"/>
        <v>-10005917</v>
      </c>
      <c r="R24" s="75">
        <f t="shared" si="4"/>
        <v>-15061603</v>
      </c>
      <c r="S24" s="75">
        <f t="shared" si="4"/>
        <v>-17997821</v>
      </c>
      <c r="T24" s="75">
        <f t="shared" si="4"/>
        <v>-34075175</v>
      </c>
      <c r="U24" s="75">
        <f t="shared" si="4"/>
        <v>-67134599</v>
      </c>
      <c r="V24" s="75">
        <f t="shared" si="4"/>
        <v>27723853</v>
      </c>
      <c r="W24" s="75">
        <f t="shared" si="4"/>
        <v>40402797</v>
      </c>
      <c r="X24" s="75">
        <f t="shared" si="4"/>
        <v>-12678944</v>
      </c>
      <c r="Y24" s="76">
        <f>+IF(W24&lt;&gt;0,(X24/W24)*100,0)</f>
        <v>-31.38135213757602</v>
      </c>
      <c r="Z24" s="77">
        <f t="shared" si="4"/>
        <v>40402797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-3073079</v>
      </c>
      <c r="C27" s="21">
        <v>0</v>
      </c>
      <c r="D27" s="103">
        <v>89479696</v>
      </c>
      <c r="E27" s="104">
        <v>131796629</v>
      </c>
      <c r="F27" s="104">
        <v>47360</v>
      </c>
      <c r="G27" s="104">
        <v>364630</v>
      </c>
      <c r="H27" s="104">
        <v>1019006</v>
      </c>
      <c r="I27" s="104">
        <v>1430996</v>
      </c>
      <c r="J27" s="104">
        <v>2523091</v>
      </c>
      <c r="K27" s="104">
        <v>2398468</v>
      </c>
      <c r="L27" s="104">
        <v>6040232</v>
      </c>
      <c r="M27" s="104">
        <v>10961791</v>
      </c>
      <c r="N27" s="104">
        <v>5886911</v>
      </c>
      <c r="O27" s="104">
        <v>2571299</v>
      </c>
      <c r="P27" s="104">
        <v>8604541</v>
      </c>
      <c r="Q27" s="104">
        <v>17062751</v>
      </c>
      <c r="R27" s="104">
        <v>3716913</v>
      </c>
      <c r="S27" s="104">
        <v>1723580</v>
      </c>
      <c r="T27" s="104">
        <v>35075436</v>
      </c>
      <c r="U27" s="104">
        <v>40515929</v>
      </c>
      <c r="V27" s="104">
        <v>69971467</v>
      </c>
      <c r="W27" s="104">
        <v>131796629</v>
      </c>
      <c r="X27" s="104">
        <v>-61825162</v>
      </c>
      <c r="Y27" s="105">
        <v>-46.91</v>
      </c>
      <c r="Z27" s="106">
        <v>131796629</v>
      </c>
    </row>
    <row r="28" spans="1:26" ht="12.75">
      <c r="A28" s="107" t="s">
        <v>47</v>
      </c>
      <c r="B28" s="18">
        <v>0</v>
      </c>
      <c r="C28" s="18">
        <v>0</v>
      </c>
      <c r="D28" s="58">
        <v>57479696</v>
      </c>
      <c r="E28" s="59">
        <v>95863579</v>
      </c>
      <c r="F28" s="59">
        <v>14922</v>
      </c>
      <c r="G28" s="59">
        <v>286343</v>
      </c>
      <c r="H28" s="59">
        <v>526459</v>
      </c>
      <c r="I28" s="59">
        <v>827724</v>
      </c>
      <c r="J28" s="59">
        <v>1712892</v>
      </c>
      <c r="K28" s="59">
        <v>2213510</v>
      </c>
      <c r="L28" s="59">
        <v>5529827</v>
      </c>
      <c r="M28" s="59">
        <v>9456229</v>
      </c>
      <c r="N28" s="59">
        <v>4998958</v>
      </c>
      <c r="O28" s="59">
        <v>1748076</v>
      </c>
      <c r="P28" s="59">
        <v>7776613</v>
      </c>
      <c r="Q28" s="59">
        <v>14523647</v>
      </c>
      <c r="R28" s="59">
        <v>2372580</v>
      </c>
      <c r="S28" s="59">
        <v>119700</v>
      </c>
      <c r="T28" s="59">
        <v>28511786</v>
      </c>
      <c r="U28" s="59">
        <v>31004066</v>
      </c>
      <c r="V28" s="59">
        <v>55811666</v>
      </c>
      <c r="W28" s="59">
        <v>95863579</v>
      </c>
      <c r="X28" s="59">
        <v>-40051913</v>
      </c>
      <c r="Y28" s="60">
        <v>-41.78</v>
      </c>
      <c r="Z28" s="61">
        <v>95863579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18000000</v>
      </c>
      <c r="E30" s="59">
        <v>18000000</v>
      </c>
      <c r="F30" s="59">
        <v>0</v>
      </c>
      <c r="G30" s="59">
        <v>0</v>
      </c>
      <c r="H30" s="59">
        <v>0</v>
      </c>
      <c r="I30" s="59">
        <v>0</v>
      </c>
      <c r="J30" s="59">
        <v>251086</v>
      </c>
      <c r="K30" s="59">
        <v>0</v>
      </c>
      <c r="L30" s="59">
        <v>0</v>
      </c>
      <c r="M30" s="59">
        <v>251086</v>
      </c>
      <c r="N30" s="59">
        <v>12524</v>
      </c>
      <c r="O30" s="59">
        <v>187407</v>
      </c>
      <c r="P30" s="59">
        <v>343788</v>
      </c>
      <c r="Q30" s="59">
        <v>543719</v>
      </c>
      <c r="R30" s="59">
        <v>1030904</v>
      </c>
      <c r="S30" s="59">
        <v>445390</v>
      </c>
      <c r="T30" s="59">
        <v>4323276</v>
      </c>
      <c r="U30" s="59">
        <v>5799570</v>
      </c>
      <c r="V30" s="59">
        <v>6594375</v>
      </c>
      <c r="W30" s="59">
        <v>18000000</v>
      </c>
      <c r="X30" s="59">
        <v>-11405625</v>
      </c>
      <c r="Y30" s="60">
        <v>-63.36</v>
      </c>
      <c r="Z30" s="61">
        <v>18000000</v>
      </c>
    </row>
    <row r="31" spans="1:26" ht="12.75">
      <c r="A31" s="57" t="s">
        <v>49</v>
      </c>
      <c r="B31" s="18">
        <v>0</v>
      </c>
      <c r="C31" s="18">
        <v>0</v>
      </c>
      <c r="D31" s="58">
        <v>14000000</v>
      </c>
      <c r="E31" s="59">
        <v>17933050</v>
      </c>
      <c r="F31" s="59">
        <v>32438</v>
      </c>
      <c r="G31" s="59">
        <v>78287</v>
      </c>
      <c r="H31" s="59">
        <v>492547</v>
      </c>
      <c r="I31" s="59">
        <v>603272</v>
      </c>
      <c r="J31" s="59">
        <v>559113</v>
      </c>
      <c r="K31" s="59">
        <v>184958</v>
      </c>
      <c r="L31" s="59">
        <v>510405</v>
      </c>
      <c r="M31" s="59">
        <v>1254476</v>
      </c>
      <c r="N31" s="59">
        <v>875429</v>
      </c>
      <c r="O31" s="59">
        <v>635816</v>
      </c>
      <c r="P31" s="59">
        <v>484140</v>
      </c>
      <c r="Q31" s="59">
        <v>1995385</v>
      </c>
      <c r="R31" s="59">
        <v>313429</v>
      </c>
      <c r="S31" s="59">
        <v>1158490</v>
      </c>
      <c r="T31" s="59">
        <v>2240374</v>
      </c>
      <c r="U31" s="59">
        <v>3712293</v>
      </c>
      <c r="V31" s="59">
        <v>7565426</v>
      </c>
      <c r="W31" s="59">
        <v>17933050</v>
      </c>
      <c r="X31" s="59">
        <v>-10367624</v>
      </c>
      <c r="Y31" s="60">
        <v>-57.81</v>
      </c>
      <c r="Z31" s="61">
        <v>17933050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89479696</v>
      </c>
      <c r="E32" s="104">
        <f t="shared" si="5"/>
        <v>131796629</v>
      </c>
      <c r="F32" s="104">
        <f t="shared" si="5"/>
        <v>47360</v>
      </c>
      <c r="G32" s="104">
        <f t="shared" si="5"/>
        <v>364630</v>
      </c>
      <c r="H32" s="104">
        <f t="shared" si="5"/>
        <v>1019006</v>
      </c>
      <c r="I32" s="104">
        <f t="shared" si="5"/>
        <v>1430996</v>
      </c>
      <c r="J32" s="104">
        <f t="shared" si="5"/>
        <v>2523091</v>
      </c>
      <c r="K32" s="104">
        <f t="shared" si="5"/>
        <v>2398468</v>
      </c>
      <c r="L32" s="104">
        <f t="shared" si="5"/>
        <v>6040232</v>
      </c>
      <c r="M32" s="104">
        <f t="shared" si="5"/>
        <v>10961791</v>
      </c>
      <c r="N32" s="104">
        <f t="shared" si="5"/>
        <v>5886911</v>
      </c>
      <c r="O32" s="104">
        <f t="shared" si="5"/>
        <v>2571299</v>
      </c>
      <c r="P32" s="104">
        <f t="shared" si="5"/>
        <v>8604541</v>
      </c>
      <c r="Q32" s="104">
        <f t="shared" si="5"/>
        <v>17062751</v>
      </c>
      <c r="R32" s="104">
        <f t="shared" si="5"/>
        <v>3716913</v>
      </c>
      <c r="S32" s="104">
        <f t="shared" si="5"/>
        <v>1723580</v>
      </c>
      <c r="T32" s="104">
        <f t="shared" si="5"/>
        <v>35075436</v>
      </c>
      <c r="U32" s="104">
        <f t="shared" si="5"/>
        <v>40515929</v>
      </c>
      <c r="V32" s="104">
        <f t="shared" si="5"/>
        <v>69971467</v>
      </c>
      <c r="W32" s="104">
        <f t="shared" si="5"/>
        <v>131796629</v>
      </c>
      <c r="X32" s="104">
        <f t="shared" si="5"/>
        <v>-61825162</v>
      </c>
      <c r="Y32" s="105">
        <f>+IF(W32&lt;&gt;0,(X32/W32)*100,0)</f>
        <v>-46.90951693460991</v>
      </c>
      <c r="Z32" s="106">
        <f t="shared" si="5"/>
        <v>131796629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189992702</v>
      </c>
      <c r="C35" s="18">
        <v>0</v>
      </c>
      <c r="D35" s="58">
        <v>103542747</v>
      </c>
      <c r="E35" s="59">
        <v>165081108</v>
      </c>
      <c r="F35" s="59">
        <v>165541825</v>
      </c>
      <c r="G35" s="59">
        <v>-4308760</v>
      </c>
      <c r="H35" s="59">
        <v>-18570984</v>
      </c>
      <c r="I35" s="59">
        <v>142662081</v>
      </c>
      <c r="J35" s="59">
        <v>-8324626</v>
      </c>
      <c r="K35" s="59">
        <v>-17519120</v>
      </c>
      <c r="L35" s="59">
        <v>-2982714</v>
      </c>
      <c r="M35" s="59">
        <v>-28826460</v>
      </c>
      <c r="N35" s="59">
        <v>-1507819</v>
      </c>
      <c r="O35" s="59">
        <v>-21314442</v>
      </c>
      <c r="P35" s="59">
        <v>36679855</v>
      </c>
      <c r="Q35" s="59">
        <v>13857594</v>
      </c>
      <c r="R35" s="59">
        <v>-12270317</v>
      </c>
      <c r="S35" s="59">
        <v>-14499885</v>
      </c>
      <c r="T35" s="59">
        <v>-31092465</v>
      </c>
      <c r="U35" s="59">
        <v>-57862667</v>
      </c>
      <c r="V35" s="59">
        <v>69830548</v>
      </c>
      <c r="W35" s="59">
        <v>165081108</v>
      </c>
      <c r="X35" s="59">
        <v>-95250560</v>
      </c>
      <c r="Y35" s="60">
        <v>-57.7</v>
      </c>
      <c r="Z35" s="61">
        <v>165081108</v>
      </c>
    </row>
    <row r="36" spans="1:26" ht="12.75">
      <c r="A36" s="57" t="s">
        <v>53</v>
      </c>
      <c r="B36" s="18">
        <v>852118108</v>
      </c>
      <c r="C36" s="18">
        <v>0</v>
      </c>
      <c r="D36" s="58">
        <v>957484362</v>
      </c>
      <c r="E36" s="59">
        <v>947180802</v>
      </c>
      <c r="F36" s="59">
        <v>-3394735</v>
      </c>
      <c r="G36" s="59">
        <v>-3077465</v>
      </c>
      <c r="H36" s="59">
        <v>-2498868</v>
      </c>
      <c r="I36" s="59">
        <v>-8971068</v>
      </c>
      <c r="J36" s="59">
        <v>-843225</v>
      </c>
      <c r="K36" s="59">
        <v>-1043627</v>
      </c>
      <c r="L36" s="59">
        <v>2598137</v>
      </c>
      <c r="M36" s="59">
        <v>711285</v>
      </c>
      <c r="N36" s="59">
        <v>2444816</v>
      </c>
      <c r="O36" s="59">
        <v>2571299</v>
      </c>
      <c r="P36" s="59">
        <v>5247018</v>
      </c>
      <c r="Q36" s="59">
        <v>10263133</v>
      </c>
      <c r="R36" s="59">
        <v>-3127191</v>
      </c>
      <c r="S36" s="59">
        <v>-1698470</v>
      </c>
      <c r="T36" s="59">
        <v>31638228</v>
      </c>
      <c r="U36" s="59">
        <v>26812567</v>
      </c>
      <c r="V36" s="59">
        <v>28815917</v>
      </c>
      <c r="W36" s="59">
        <v>947180802</v>
      </c>
      <c r="X36" s="59">
        <v>-918364885</v>
      </c>
      <c r="Y36" s="60">
        <v>-96.96</v>
      </c>
      <c r="Z36" s="61">
        <v>947180802</v>
      </c>
    </row>
    <row r="37" spans="1:26" ht="12.75">
      <c r="A37" s="57" t="s">
        <v>54</v>
      </c>
      <c r="B37" s="18">
        <v>123745290</v>
      </c>
      <c r="C37" s="18">
        <v>0</v>
      </c>
      <c r="D37" s="58">
        <v>126091125</v>
      </c>
      <c r="E37" s="59">
        <v>174321946</v>
      </c>
      <c r="F37" s="59">
        <v>-16150419</v>
      </c>
      <c r="G37" s="59">
        <v>15444806</v>
      </c>
      <c r="H37" s="59">
        <v>-15398265</v>
      </c>
      <c r="I37" s="59">
        <v>-16103878</v>
      </c>
      <c r="J37" s="59">
        <v>12684025</v>
      </c>
      <c r="K37" s="59">
        <v>6158670</v>
      </c>
      <c r="L37" s="59">
        <v>-6072795</v>
      </c>
      <c r="M37" s="59">
        <v>12769900</v>
      </c>
      <c r="N37" s="59">
        <v>6466140</v>
      </c>
      <c r="O37" s="59">
        <v>-8936302</v>
      </c>
      <c r="P37" s="59">
        <v>35146588</v>
      </c>
      <c r="Q37" s="59">
        <v>32676426</v>
      </c>
      <c r="R37" s="59">
        <v>-335904</v>
      </c>
      <c r="S37" s="59">
        <v>2161527</v>
      </c>
      <c r="T37" s="59">
        <v>22829924</v>
      </c>
      <c r="U37" s="59">
        <v>24655547</v>
      </c>
      <c r="V37" s="59">
        <v>53997995</v>
      </c>
      <c r="W37" s="59">
        <v>174321946</v>
      </c>
      <c r="X37" s="59">
        <v>-120323951</v>
      </c>
      <c r="Y37" s="60">
        <v>-69.02</v>
      </c>
      <c r="Z37" s="61">
        <v>174321946</v>
      </c>
    </row>
    <row r="38" spans="1:26" ht="12.75">
      <c r="A38" s="57" t="s">
        <v>55</v>
      </c>
      <c r="B38" s="18">
        <v>179100583</v>
      </c>
      <c r="C38" s="18">
        <v>0</v>
      </c>
      <c r="D38" s="58">
        <v>246360265</v>
      </c>
      <c r="E38" s="59">
        <v>179518374</v>
      </c>
      <c r="F38" s="59">
        <v>1565896</v>
      </c>
      <c r="G38" s="59">
        <v>1571522</v>
      </c>
      <c r="H38" s="59">
        <v>1560319</v>
      </c>
      <c r="I38" s="59">
        <v>4697737</v>
      </c>
      <c r="J38" s="59">
        <v>1625072</v>
      </c>
      <c r="K38" s="59">
        <v>1543325</v>
      </c>
      <c r="L38" s="59">
        <v>-3685207</v>
      </c>
      <c r="M38" s="59">
        <v>-516810</v>
      </c>
      <c r="N38" s="59">
        <v>1636050</v>
      </c>
      <c r="O38" s="59">
        <v>-78343</v>
      </c>
      <c r="P38" s="59">
        <v>-125784</v>
      </c>
      <c r="Q38" s="59">
        <v>1431923</v>
      </c>
      <c r="R38" s="59">
        <v>0</v>
      </c>
      <c r="S38" s="59">
        <v>-362068</v>
      </c>
      <c r="T38" s="59">
        <v>12241339</v>
      </c>
      <c r="U38" s="59">
        <v>11879271</v>
      </c>
      <c r="V38" s="59">
        <v>17492121</v>
      </c>
      <c r="W38" s="59">
        <v>179518374</v>
      </c>
      <c r="X38" s="59">
        <v>-162026253</v>
      </c>
      <c r="Y38" s="60">
        <v>-90.26</v>
      </c>
      <c r="Z38" s="61">
        <v>179518374</v>
      </c>
    </row>
    <row r="39" spans="1:26" ht="12.75">
      <c r="A39" s="57" t="s">
        <v>56</v>
      </c>
      <c r="B39" s="18">
        <v>664883224</v>
      </c>
      <c r="C39" s="18">
        <v>0</v>
      </c>
      <c r="D39" s="58">
        <v>688575719</v>
      </c>
      <c r="E39" s="59">
        <v>758421601</v>
      </c>
      <c r="F39" s="59">
        <v>0</v>
      </c>
      <c r="G39" s="59">
        <v>74</v>
      </c>
      <c r="H39" s="59">
        <v>-82950</v>
      </c>
      <c r="I39" s="59">
        <v>-82876</v>
      </c>
      <c r="J39" s="59">
        <v>-729</v>
      </c>
      <c r="K39" s="59">
        <v>-16926</v>
      </c>
      <c r="L39" s="59">
        <v>-34952</v>
      </c>
      <c r="M39" s="59">
        <v>-52607</v>
      </c>
      <c r="N39" s="59">
        <v>0</v>
      </c>
      <c r="O39" s="59">
        <v>231409</v>
      </c>
      <c r="P39" s="59">
        <v>-213103</v>
      </c>
      <c r="Q39" s="59">
        <v>18306</v>
      </c>
      <c r="R39" s="59">
        <v>0</v>
      </c>
      <c r="S39" s="59">
        <v>0</v>
      </c>
      <c r="T39" s="59">
        <v>-450328</v>
      </c>
      <c r="U39" s="59">
        <v>-450328</v>
      </c>
      <c r="V39" s="59">
        <v>-567505</v>
      </c>
      <c r="W39" s="59">
        <v>758421601</v>
      </c>
      <c r="X39" s="59">
        <v>-758989106</v>
      </c>
      <c r="Y39" s="60">
        <v>-100.07</v>
      </c>
      <c r="Z39" s="61">
        <v>758421601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-524181994</v>
      </c>
      <c r="C42" s="18">
        <v>0</v>
      </c>
      <c r="D42" s="58">
        <v>-628414944</v>
      </c>
      <c r="E42" s="59">
        <v>-614995075</v>
      </c>
      <c r="F42" s="59">
        <v>-27664298</v>
      </c>
      <c r="G42" s="59">
        <v>-49140982</v>
      </c>
      <c r="H42" s="59">
        <v>-47883068</v>
      </c>
      <c r="I42" s="59">
        <v>-124688348</v>
      </c>
      <c r="J42" s="59">
        <v>-48560738</v>
      </c>
      <c r="K42" s="59">
        <v>-52611865</v>
      </c>
      <c r="L42" s="59">
        <v>-43064439</v>
      </c>
      <c r="M42" s="59">
        <v>-144237042</v>
      </c>
      <c r="N42" s="59">
        <v>5234552</v>
      </c>
      <c r="O42" s="59">
        <v>4206270</v>
      </c>
      <c r="P42" s="59">
        <v>30667430</v>
      </c>
      <c r="Q42" s="59">
        <v>40108252</v>
      </c>
      <c r="R42" s="59">
        <v>-9966594</v>
      </c>
      <c r="S42" s="59">
        <v>-4514144</v>
      </c>
      <c r="T42" s="59">
        <v>-12808271</v>
      </c>
      <c r="U42" s="59">
        <v>-27289009</v>
      </c>
      <c r="V42" s="59">
        <v>-256106147</v>
      </c>
      <c r="W42" s="59">
        <v>-614995075</v>
      </c>
      <c r="X42" s="59">
        <v>358888928</v>
      </c>
      <c r="Y42" s="60">
        <v>-58.36</v>
      </c>
      <c r="Z42" s="61">
        <v>-614995075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9972299</v>
      </c>
      <c r="C44" s="18">
        <v>0</v>
      </c>
      <c r="D44" s="58">
        <v>486078</v>
      </c>
      <c r="E44" s="59">
        <v>103006</v>
      </c>
      <c r="F44" s="59">
        <v>-756452</v>
      </c>
      <c r="G44" s="59">
        <v>-41190</v>
      </c>
      <c r="H44" s="59">
        <v>-37728</v>
      </c>
      <c r="I44" s="59">
        <v>-835370</v>
      </c>
      <c r="J44" s="59">
        <v>48683</v>
      </c>
      <c r="K44" s="59">
        <v>-42844</v>
      </c>
      <c r="L44" s="59">
        <v>-20227</v>
      </c>
      <c r="M44" s="59">
        <v>-14388</v>
      </c>
      <c r="N44" s="59">
        <v>28959</v>
      </c>
      <c r="O44" s="59">
        <v>-19217</v>
      </c>
      <c r="P44" s="59">
        <v>-1056</v>
      </c>
      <c r="Q44" s="59">
        <v>8686</v>
      </c>
      <c r="R44" s="59">
        <v>23562</v>
      </c>
      <c r="S44" s="59">
        <v>-55655</v>
      </c>
      <c r="T44" s="59">
        <v>47068</v>
      </c>
      <c r="U44" s="59">
        <v>14975</v>
      </c>
      <c r="V44" s="59">
        <v>-826097</v>
      </c>
      <c r="W44" s="59">
        <v>589084</v>
      </c>
      <c r="X44" s="59">
        <v>-1415181</v>
      </c>
      <c r="Y44" s="60">
        <v>-240.23</v>
      </c>
      <c r="Z44" s="61">
        <v>103006</v>
      </c>
    </row>
    <row r="45" spans="1:26" ht="12.75">
      <c r="A45" s="68" t="s">
        <v>61</v>
      </c>
      <c r="B45" s="21">
        <v>-178039956</v>
      </c>
      <c r="C45" s="21">
        <v>0</v>
      </c>
      <c r="D45" s="103">
        <v>-587928866</v>
      </c>
      <c r="E45" s="104">
        <v>-574892069</v>
      </c>
      <c r="F45" s="104">
        <v>18044336</v>
      </c>
      <c r="G45" s="104">
        <f>+F45+G42+G43+G44+G83</f>
        <v>-10381829</v>
      </c>
      <c r="H45" s="104">
        <f>+G45+H42+H43+H44+H83</f>
        <v>-32880787</v>
      </c>
      <c r="I45" s="104">
        <f>+H45</f>
        <v>-32880787</v>
      </c>
      <c r="J45" s="104">
        <f>+H45+J42+J43+J44+J83</f>
        <v>-51947038</v>
      </c>
      <c r="K45" s="104">
        <f>+J45+K42+K43+K44+K83</f>
        <v>-102272438</v>
      </c>
      <c r="L45" s="104">
        <f>+K45+L42+L43+L44+L83</f>
        <v>-112524108</v>
      </c>
      <c r="M45" s="104">
        <f>+L45</f>
        <v>-112524108</v>
      </c>
      <c r="N45" s="104">
        <f>+L45+N42+N43+N44+N83</f>
        <v>-101796071</v>
      </c>
      <c r="O45" s="104">
        <f>+N45+O42+O43+O44+O83</f>
        <v>-87138565</v>
      </c>
      <c r="P45" s="104">
        <f>+O45+P42+P43+P44+P83</f>
        <v>-24467355</v>
      </c>
      <c r="Q45" s="104">
        <f>+P45</f>
        <v>-24467355</v>
      </c>
      <c r="R45" s="104">
        <f>+P45+R42+R43+R44+R83</f>
        <v>-7575891</v>
      </c>
      <c r="S45" s="104">
        <f>+R45+S42+S43+S44+S83</f>
        <v>-11268001</v>
      </c>
      <c r="T45" s="104">
        <f>+S45+T42+T43+T44+T83</f>
        <v>-22081208</v>
      </c>
      <c r="U45" s="104">
        <f>+T45</f>
        <v>-22081208</v>
      </c>
      <c r="V45" s="104">
        <f>+U45</f>
        <v>-22081208</v>
      </c>
      <c r="W45" s="104">
        <f>+W83+W42+W43+W44</f>
        <v>-611072658</v>
      </c>
      <c r="X45" s="104">
        <f>+V45-W45</f>
        <v>588991450</v>
      </c>
      <c r="Y45" s="105">
        <f>+IF(W45&lt;&gt;0,+(X45/W45)*100,0)</f>
        <v>-96.3864840439318</v>
      </c>
      <c r="Z45" s="106">
        <v>-574892069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2565.3383981395896</v>
      </c>
      <c r="O59" s="10">
        <f t="shared" si="7"/>
        <v>-5924.592084344406</v>
      </c>
      <c r="P59" s="10">
        <f t="shared" si="7"/>
        <v>-37419.562773968755</v>
      </c>
      <c r="Q59" s="10">
        <f t="shared" si="7"/>
        <v>9062.729955848477</v>
      </c>
      <c r="R59" s="10">
        <f t="shared" si="7"/>
        <v>4022.34023199605</v>
      </c>
      <c r="S59" s="10">
        <f t="shared" si="7"/>
        <v>-17394327.272727273</v>
      </c>
      <c r="T59" s="10">
        <f t="shared" si="7"/>
        <v>-377941.6719044626</v>
      </c>
      <c r="U59" s="10">
        <f t="shared" si="7"/>
        <v>14406.846558708012</v>
      </c>
      <c r="V59" s="10">
        <f t="shared" si="7"/>
        <v>42.03833083553531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156.86270475348806</v>
      </c>
      <c r="O61" s="13">
        <f t="shared" si="7"/>
        <v>122.75837373416701</v>
      </c>
      <c r="P61" s="13">
        <f t="shared" si="7"/>
        <v>133.42869258138927</v>
      </c>
      <c r="Q61" s="13">
        <f t="shared" si="7"/>
        <v>138.89598417396837</v>
      </c>
      <c r="R61" s="13">
        <f t="shared" si="7"/>
        <v>86.41915839929851</v>
      </c>
      <c r="S61" s="13">
        <f t="shared" si="7"/>
        <v>105.05711837944808</v>
      </c>
      <c r="T61" s="13">
        <f t="shared" si="7"/>
        <v>112.15241223308803</v>
      </c>
      <c r="U61" s="13">
        <f t="shared" si="7"/>
        <v>100.77818150877324</v>
      </c>
      <c r="V61" s="13">
        <f t="shared" si="7"/>
        <v>57.28906526277049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213.88564090785712</v>
      </c>
      <c r="O62" s="13">
        <f t="shared" si="7"/>
        <v>126.68733648074463</v>
      </c>
      <c r="P62" s="13">
        <f t="shared" si="7"/>
        <v>182.2144452931263</v>
      </c>
      <c r="Q62" s="13">
        <f t="shared" si="7"/>
        <v>175.20596211861033</v>
      </c>
      <c r="R62" s="13">
        <f t="shared" si="7"/>
        <v>75.70220141003152</v>
      </c>
      <c r="S62" s="13">
        <f t="shared" si="7"/>
        <v>95.37268023782438</v>
      </c>
      <c r="T62" s="13">
        <f t="shared" si="7"/>
        <v>126.88635351031891</v>
      </c>
      <c r="U62" s="13">
        <f t="shared" si="7"/>
        <v>97.85367986781469</v>
      </c>
      <c r="V62" s="13">
        <f t="shared" si="7"/>
        <v>65.41783103269387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1518.6353240066624</v>
      </c>
      <c r="O63" s="13">
        <f t="shared" si="7"/>
        <v>19980.554928942027</v>
      </c>
      <c r="P63" s="13">
        <f t="shared" si="7"/>
        <v>5414.4218114675205</v>
      </c>
      <c r="Q63" s="13">
        <f t="shared" si="7"/>
        <v>3164.7658580598313</v>
      </c>
      <c r="R63" s="13">
        <f t="shared" si="7"/>
        <v>-113958.2634730539</v>
      </c>
      <c r="S63" s="13">
        <f t="shared" si="7"/>
        <v>176722.79293739967</v>
      </c>
      <c r="T63" s="13">
        <f t="shared" si="7"/>
        <v>1374.3959868959869</v>
      </c>
      <c r="U63" s="13">
        <f t="shared" si="7"/>
        <v>3718.1225769669327</v>
      </c>
      <c r="V63" s="13">
        <f t="shared" si="7"/>
        <v>53.42660725360982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15280.018131399316</v>
      </c>
      <c r="O64" s="13">
        <f t="shared" si="7"/>
        <v>12557.43110529135</v>
      </c>
      <c r="P64" s="13">
        <f t="shared" si="7"/>
        <v>14197.523553162853</v>
      </c>
      <c r="Q64" s="13">
        <f t="shared" si="7"/>
        <v>14042.136708210202</v>
      </c>
      <c r="R64" s="13">
        <f t="shared" si="7"/>
        <v>-56120.2182952183</v>
      </c>
      <c r="S64" s="13">
        <f t="shared" si="7"/>
        <v>399522.2929936306</v>
      </c>
      <c r="T64" s="13">
        <f t="shared" si="7"/>
        <v>4761.35866882888</v>
      </c>
      <c r="U64" s="13">
        <f t="shared" si="7"/>
        <v>13772.08850351323</v>
      </c>
      <c r="V64" s="13">
        <f t="shared" si="7"/>
        <v>54.56199727058353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56.19789778905401</v>
      </c>
      <c r="O66" s="16">
        <f t="shared" si="7"/>
        <v>26.61347563493702</v>
      </c>
      <c r="P66" s="16">
        <f t="shared" si="7"/>
        <v>18.86202836676533</v>
      </c>
      <c r="Q66" s="16">
        <f t="shared" si="7"/>
        <v>28.82030420940927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18.42466154392062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88172762</v>
      </c>
      <c r="C68" s="18">
        <v>0</v>
      </c>
      <c r="D68" s="19">
        <v>93374573</v>
      </c>
      <c r="E68" s="20">
        <v>92730184</v>
      </c>
      <c r="F68" s="20">
        <v>92780365</v>
      </c>
      <c r="G68" s="20">
        <v>-109859</v>
      </c>
      <c r="H68" s="20">
        <v>-41955</v>
      </c>
      <c r="I68" s="20">
        <v>92628551</v>
      </c>
      <c r="J68" s="20">
        <v>-26525</v>
      </c>
      <c r="K68" s="20">
        <v>-54548</v>
      </c>
      <c r="L68" s="20">
        <v>-2168</v>
      </c>
      <c r="M68" s="20">
        <v>-83241</v>
      </c>
      <c r="N68" s="20">
        <v>375401</v>
      </c>
      <c r="O68" s="20">
        <v>-107559</v>
      </c>
      <c r="P68" s="20">
        <v>-17794</v>
      </c>
      <c r="Q68" s="20">
        <v>250048</v>
      </c>
      <c r="R68" s="20">
        <v>115433</v>
      </c>
      <c r="S68" s="20">
        <v>-33</v>
      </c>
      <c r="T68" s="20">
        <v>-1591</v>
      </c>
      <c r="U68" s="20">
        <v>113809</v>
      </c>
      <c r="V68" s="20">
        <v>92909167</v>
      </c>
      <c r="W68" s="20">
        <v>92730184</v>
      </c>
      <c r="X68" s="20">
        <v>0</v>
      </c>
      <c r="Y68" s="19">
        <v>0</v>
      </c>
      <c r="Z68" s="22">
        <v>92730184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222752228</v>
      </c>
      <c r="C70" s="18">
        <v>0</v>
      </c>
      <c r="D70" s="19">
        <v>253608798</v>
      </c>
      <c r="E70" s="20">
        <v>232384112</v>
      </c>
      <c r="F70" s="20">
        <v>22130324</v>
      </c>
      <c r="G70" s="20">
        <v>23134459</v>
      </c>
      <c r="H70" s="20">
        <v>21599631</v>
      </c>
      <c r="I70" s="20">
        <v>66864414</v>
      </c>
      <c r="J70" s="20">
        <v>18797620</v>
      </c>
      <c r="K70" s="20">
        <v>17623377</v>
      </c>
      <c r="L70" s="20">
        <v>17903554</v>
      </c>
      <c r="M70" s="20">
        <v>54324551</v>
      </c>
      <c r="N70" s="20">
        <v>20947018</v>
      </c>
      <c r="O70" s="20">
        <v>16814422</v>
      </c>
      <c r="P70" s="20">
        <v>19205968</v>
      </c>
      <c r="Q70" s="20">
        <v>56967408</v>
      </c>
      <c r="R70" s="20">
        <v>18789837</v>
      </c>
      <c r="S70" s="20">
        <v>16407941</v>
      </c>
      <c r="T70" s="20">
        <v>17548014</v>
      </c>
      <c r="U70" s="20">
        <v>52745792</v>
      </c>
      <c r="V70" s="20">
        <v>230902165</v>
      </c>
      <c r="W70" s="20">
        <v>232384112</v>
      </c>
      <c r="X70" s="20">
        <v>0</v>
      </c>
      <c r="Y70" s="19">
        <v>0</v>
      </c>
      <c r="Z70" s="22">
        <v>232384112</v>
      </c>
    </row>
    <row r="71" spans="1:26" ht="12.75" hidden="1">
      <c r="A71" s="38" t="s">
        <v>67</v>
      </c>
      <c r="B71" s="18">
        <v>61742829</v>
      </c>
      <c r="C71" s="18">
        <v>0</v>
      </c>
      <c r="D71" s="19">
        <v>70738286</v>
      </c>
      <c r="E71" s="20">
        <v>60999185</v>
      </c>
      <c r="F71" s="20">
        <v>6556149</v>
      </c>
      <c r="G71" s="20">
        <v>4565032</v>
      </c>
      <c r="H71" s="20">
        <v>5491554</v>
      </c>
      <c r="I71" s="20">
        <v>16612735</v>
      </c>
      <c r="J71" s="20">
        <v>5108609</v>
      </c>
      <c r="K71" s="20">
        <v>4956912</v>
      </c>
      <c r="L71" s="20">
        <v>4958026</v>
      </c>
      <c r="M71" s="20">
        <v>15023547</v>
      </c>
      <c r="N71" s="20">
        <v>5172444</v>
      </c>
      <c r="O71" s="20">
        <v>4828942</v>
      </c>
      <c r="P71" s="20">
        <v>4883390</v>
      </c>
      <c r="Q71" s="20">
        <v>14884776</v>
      </c>
      <c r="R71" s="20">
        <v>4761312</v>
      </c>
      <c r="S71" s="20">
        <v>4633503</v>
      </c>
      <c r="T71" s="20">
        <v>4028765</v>
      </c>
      <c r="U71" s="20">
        <v>13423580</v>
      </c>
      <c r="V71" s="20">
        <v>59944638</v>
      </c>
      <c r="W71" s="20">
        <v>60999185</v>
      </c>
      <c r="X71" s="20">
        <v>0</v>
      </c>
      <c r="Y71" s="19">
        <v>0</v>
      </c>
      <c r="Z71" s="22">
        <v>60999185</v>
      </c>
    </row>
    <row r="72" spans="1:26" ht="12.75" hidden="1">
      <c r="A72" s="38" t="s">
        <v>68</v>
      </c>
      <c r="B72" s="18">
        <v>32867696</v>
      </c>
      <c r="C72" s="18">
        <v>0</v>
      </c>
      <c r="D72" s="19">
        <v>34809354</v>
      </c>
      <c r="E72" s="20">
        <v>34462440</v>
      </c>
      <c r="F72" s="20">
        <v>33238252</v>
      </c>
      <c r="G72" s="20">
        <v>103592</v>
      </c>
      <c r="H72" s="20">
        <v>234531</v>
      </c>
      <c r="I72" s="20">
        <v>33576375</v>
      </c>
      <c r="J72" s="20">
        <v>-5209</v>
      </c>
      <c r="K72" s="20">
        <v>-66312</v>
      </c>
      <c r="L72" s="20">
        <v>19505</v>
      </c>
      <c r="M72" s="20">
        <v>-52016</v>
      </c>
      <c r="N72" s="20">
        <v>295997</v>
      </c>
      <c r="O72" s="20">
        <v>22165</v>
      </c>
      <c r="P72" s="20">
        <v>50909</v>
      </c>
      <c r="Q72" s="20">
        <v>369071</v>
      </c>
      <c r="R72" s="20">
        <v>-1670</v>
      </c>
      <c r="S72" s="20">
        <v>1246</v>
      </c>
      <c r="T72" s="20">
        <v>175824</v>
      </c>
      <c r="U72" s="20">
        <v>175400</v>
      </c>
      <c r="V72" s="20">
        <v>34068830</v>
      </c>
      <c r="W72" s="20">
        <v>34462440</v>
      </c>
      <c r="X72" s="20">
        <v>0</v>
      </c>
      <c r="Y72" s="19">
        <v>0</v>
      </c>
      <c r="Z72" s="22">
        <v>34462440</v>
      </c>
    </row>
    <row r="73" spans="1:26" ht="12.75" hidden="1">
      <c r="A73" s="38" t="s">
        <v>69</v>
      </c>
      <c r="B73" s="18">
        <v>17504411</v>
      </c>
      <c r="C73" s="18">
        <v>0</v>
      </c>
      <c r="D73" s="19">
        <v>19022581</v>
      </c>
      <c r="E73" s="20">
        <v>18715210</v>
      </c>
      <c r="F73" s="20">
        <v>18707052</v>
      </c>
      <c r="G73" s="20">
        <v>123912</v>
      </c>
      <c r="H73" s="20">
        <v>-56618</v>
      </c>
      <c r="I73" s="20">
        <v>18774346</v>
      </c>
      <c r="J73" s="20">
        <v>-53322</v>
      </c>
      <c r="K73" s="20">
        <v>-17546</v>
      </c>
      <c r="L73" s="20">
        <v>-5154</v>
      </c>
      <c r="M73" s="20">
        <v>-76022</v>
      </c>
      <c r="N73" s="20">
        <v>18752</v>
      </c>
      <c r="O73" s="20">
        <v>16801</v>
      </c>
      <c r="P73" s="20">
        <v>11145</v>
      </c>
      <c r="Q73" s="20">
        <v>46698</v>
      </c>
      <c r="R73" s="20">
        <v>-1924</v>
      </c>
      <c r="S73" s="20">
        <v>314</v>
      </c>
      <c r="T73" s="20">
        <v>28366</v>
      </c>
      <c r="U73" s="20">
        <v>26756</v>
      </c>
      <c r="V73" s="20">
        <v>18771778</v>
      </c>
      <c r="W73" s="20">
        <v>18715210</v>
      </c>
      <c r="X73" s="20">
        <v>0</v>
      </c>
      <c r="Y73" s="19">
        <v>0</v>
      </c>
      <c r="Z73" s="22">
        <v>18715210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6805155</v>
      </c>
      <c r="C75" s="27">
        <v>0</v>
      </c>
      <c r="D75" s="28">
        <v>6839707</v>
      </c>
      <c r="E75" s="29">
        <v>4731704</v>
      </c>
      <c r="F75" s="29">
        <v>529658</v>
      </c>
      <c r="G75" s="29">
        <v>529402</v>
      </c>
      <c r="H75" s="29">
        <v>535369</v>
      </c>
      <c r="I75" s="29">
        <v>1594429</v>
      </c>
      <c r="J75" s="29">
        <v>558995</v>
      </c>
      <c r="K75" s="29">
        <v>576767</v>
      </c>
      <c r="L75" s="29">
        <v>588016</v>
      </c>
      <c r="M75" s="29">
        <v>1723778</v>
      </c>
      <c r="N75" s="29">
        <v>248310</v>
      </c>
      <c r="O75" s="29">
        <v>619904</v>
      </c>
      <c r="P75" s="29">
        <v>545286</v>
      </c>
      <c r="Q75" s="29">
        <v>1413500</v>
      </c>
      <c r="R75" s="29">
        <v>0</v>
      </c>
      <c r="S75" s="29">
        <v>0</v>
      </c>
      <c r="T75" s="29">
        <v>0</v>
      </c>
      <c r="U75" s="29">
        <v>0</v>
      </c>
      <c r="V75" s="29">
        <v>4731707</v>
      </c>
      <c r="W75" s="29">
        <v>4731704</v>
      </c>
      <c r="X75" s="29">
        <v>0</v>
      </c>
      <c r="Y75" s="28">
        <v>0</v>
      </c>
      <c r="Z75" s="30">
        <v>4731704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9630306</v>
      </c>
      <c r="O77" s="20">
        <v>6372432</v>
      </c>
      <c r="P77" s="20">
        <v>6658437</v>
      </c>
      <c r="Q77" s="20">
        <v>22661175</v>
      </c>
      <c r="R77" s="20">
        <v>4643108</v>
      </c>
      <c r="S77" s="20">
        <v>5740128</v>
      </c>
      <c r="T77" s="20">
        <v>6013052</v>
      </c>
      <c r="U77" s="20">
        <v>16396288</v>
      </c>
      <c r="V77" s="20">
        <v>39057463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32858059</v>
      </c>
      <c r="O79" s="20">
        <v>20641111</v>
      </c>
      <c r="P79" s="20">
        <v>25626272</v>
      </c>
      <c r="Q79" s="20">
        <v>79125442</v>
      </c>
      <c r="R79" s="20">
        <v>16238019</v>
      </c>
      <c r="S79" s="20">
        <v>17237710</v>
      </c>
      <c r="T79" s="20">
        <v>19680521</v>
      </c>
      <c r="U79" s="20">
        <v>53156250</v>
      </c>
      <c r="V79" s="20">
        <v>132281692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11063115</v>
      </c>
      <c r="O80" s="20">
        <v>6117658</v>
      </c>
      <c r="P80" s="20">
        <v>8898242</v>
      </c>
      <c r="Q80" s="20">
        <v>26079015</v>
      </c>
      <c r="R80" s="20">
        <v>3604418</v>
      </c>
      <c r="S80" s="20">
        <v>4419096</v>
      </c>
      <c r="T80" s="20">
        <v>5111953</v>
      </c>
      <c r="U80" s="20">
        <v>13135467</v>
      </c>
      <c r="V80" s="20">
        <v>39214482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4495115</v>
      </c>
      <c r="O81" s="20">
        <v>4428690</v>
      </c>
      <c r="P81" s="20">
        <v>2756428</v>
      </c>
      <c r="Q81" s="20">
        <v>11680233</v>
      </c>
      <c r="R81" s="20">
        <v>1903103</v>
      </c>
      <c r="S81" s="20">
        <v>2201966</v>
      </c>
      <c r="T81" s="20">
        <v>2416518</v>
      </c>
      <c r="U81" s="20">
        <v>6521587</v>
      </c>
      <c r="V81" s="20">
        <v>18201820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2865309</v>
      </c>
      <c r="O82" s="20">
        <v>2109774</v>
      </c>
      <c r="P82" s="20">
        <v>1582314</v>
      </c>
      <c r="Q82" s="20">
        <v>6557397</v>
      </c>
      <c r="R82" s="20">
        <v>1079753</v>
      </c>
      <c r="S82" s="20">
        <v>1254500</v>
      </c>
      <c r="T82" s="20">
        <v>1350607</v>
      </c>
      <c r="U82" s="20">
        <v>3684860</v>
      </c>
      <c r="V82" s="20">
        <v>10242257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336169739</v>
      </c>
      <c r="C83" s="18"/>
      <c r="D83" s="19">
        <v>40000000</v>
      </c>
      <c r="E83" s="20">
        <v>40000000</v>
      </c>
      <c r="F83" s="20">
        <v>46465086</v>
      </c>
      <c r="G83" s="20">
        <v>20756007</v>
      </c>
      <c r="H83" s="20">
        <v>25421838</v>
      </c>
      <c r="I83" s="20">
        <v>46465086</v>
      </c>
      <c r="J83" s="20">
        <v>29445804</v>
      </c>
      <c r="K83" s="20">
        <v>2329309</v>
      </c>
      <c r="L83" s="20">
        <v>32832996</v>
      </c>
      <c r="M83" s="20">
        <v>29445804</v>
      </c>
      <c r="N83" s="20">
        <v>5464526</v>
      </c>
      <c r="O83" s="20">
        <v>10470453</v>
      </c>
      <c r="P83" s="20">
        <v>32004836</v>
      </c>
      <c r="Q83" s="20">
        <v>5464526</v>
      </c>
      <c r="R83" s="20">
        <v>26834496</v>
      </c>
      <c r="S83" s="20">
        <v>877689</v>
      </c>
      <c r="T83" s="20">
        <v>1947996</v>
      </c>
      <c r="U83" s="20">
        <v>26834496</v>
      </c>
      <c r="V83" s="20">
        <v>46465086</v>
      </c>
      <c r="W83" s="20">
        <v>3333333</v>
      </c>
      <c r="X83" s="20"/>
      <c r="Y83" s="19"/>
      <c r="Z83" s="22">
        <v>40000000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139545</v>
      </c>
      <c r="O84" s="29">
        <v>164978</v>
      </c>
      <c r="P84" s="29">
        <v>102852</v>
      </c>
      <c r="Q84" s="29">
        <v>407375</v>
      </c>
      <c r="R84" s="29">
        <v>181939</v>
      </c>
      <c r="S84" s="29">
        <v>203124</v>
      </c>
      <c r="T84" s="29">
        <v>79363</v>
      </c>
      <c r="U84" s="29">
        <v>464426</v>
      </c>
      <c r="V84" s="29">
        <v>871801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129516475</v>
      </c>
      <c r="C5" s="18">
        <v>0</v>
      </c>
      <c r="D5" s="58">
        <v>145672034</v>
      </c>
      <c r="E5" s="59">
        <v>141719995</v>
      </c>
      <c r="F5" s="59">
        <v>24800289</v>
      </c>
      <c r="G5" s="59">
        <v>10171244</v>
      </c>
      <c r="H5" s="59">
        <v>10026751</v>
      </c>
      <c r="I5" s="59">
        <v>44998284</v>
      </c>
      <c r="J5" s="59">
        <v>10222117</v>
      </c>
      <c r="K5" s="59">
        <v>10147369</v>
      </c>
      <c r="L5" s="59">
        <v>10273367</v>
      </c>
      <c r="M5" s="59">
        <v>30642853</v>
      </c>
      <c r="N5" s="59">
        <v>10283085</v>
      </c>
      <c r="O5" s="59">
        <v>10272576</v>
      </c>
      <c r="P5" s="59">
        <v>10330961</v>
      </c>
      <c r="Q5" s="59">
        <v>30886622</v>
      </c>
      <c r="R5" s="59">
        <v>10285943</v>
      </c>
      <c r="S5" s="59">
        <v>10313798</v>
      </c>
      <c r="T5" s="59">
        <v>10288425</v>
      </c>
      <c r="U5" s="59">
        <v>30888166</v>
      </c>
      <c r="V5" s="59">
        <v>137415925</v>
      </c>
      <c r="W5" s="59">
        <v>141719995</v>
      </c>
      <c r="X5" s="59">
        <v>-4304070</v>
      </c>
      <c r="Y5" s="60">
        <v>-3.04</v>
      </c>
      <c r="Z5" s="61">
        <v>141719995</v>
      </c>
    </row>
    <row r="6" spans="1:26" ht="12.75">
      <c r="A6" s="57" t="s">
        <v>32</v>
      </c>
      <c r="B6" s="18">
        <v>355914084</v>
      </c>
      <c r="C6" s="18">
        <v>0</v>
      </c>
      <c r="D6" s="58">
        <v>394936146</v>
      </c>
      <c r="E6" s="59">
        <v>367803585</v>
      </c>
      <c r="F6" s="59">
        <v>30720019</v>
      </c>
      <c r="G6" s="59">
        <v>31129206</v>
      </c>
      <c r="H6" s="59">
        <v>32065069</v>
      </c>
      <c r="I6" s="59">
        <v>93914294</v>
      </c>
      <c r="J6" s="59">
        <v>30277925</v>
      </c>
      <c r="K6" s="59">
        <v>28668650</v>
      </c>
      <c r="L6" s="59">
        <v>32027729</v>
      </c>
      <c r="M6" s="59">
        <v>90974304</v>
      </c>
      <c r="N6" s="59">
        <v>32203911</v>
      </c>
      <c r="O6" s="59">
        <v>30483255</v>
      </c>
      <c r="P6" s="59">
        <v>27302082</v>
      </c>
      <c r="Q6" s="59">
        <v>89989248</v>
      </c>
      <c r="R6" s="59">
        <v>28446308</v>
      </c>
      <c r="S6" s="59">
        <v>28341291</v>
      </c>
      <c r="T6" s="59">
        <v>30277043</v>
      </c>
      <c r="U6" s="59">
        <v>87064642</v>
      </c>
      <c r="V6" s="59">
        <v>361942488</v>
      </c>
      <c r="W6" s="59">
        <v>367803585</v>
      </c>
      <c r="X6" s="59">
        <v>-5861097</v>
      </c>
      <c r="Y6" s="60">
        <v>-1.59</v>
      </c>
      <c r="Z6" s="61">
        <v>367803585</v>
      </c>
    </row>
    <row r="7" spans="1:26" ht="12.75">
      <c r="A7" s="57" t="s">
        <v>33</v>
      </c>
      <c r="B7" s="18">
        <v>11591757</v>
      </c>
      <c r="C7" s="18">
        <v>0</v>
      </c>
      <c r="D7" s="58">
        <v>8089042</v>
      </c>
      <c r="E7" s="59">
        <v>8842481</v>
      </c>
      <c r="F7" s="59">
        <v>564368</v>
      </c>
      <c r="G7" s="59">
        <v>296100</v>
      </c>
      <c r="H7" s="59">
        <v>950477</v>
      </c>
      <c r="I7" s="59">
        <v>1810945</v>
      </c>
      <c r="J7" s="59">
        <v>983454</v>
      </c>
      <c r="K7" s="59">
        <v>381326</v>
      </c>
      <c r="L7" s="59">
        <v>834069</v>
      </c>
      <c r="M7" s="59">
        <v>2198849</v>
      </c>
      <c r="N7" s="59">
        <v>525021</v>
      </c>
      <c r="O7" s="59">
        <v>1221717</v>
      </c>
      <c r="P7" s="59">
        <v>629512</v>
      </c>
      <c r="Q7" s="59">
        <v>2376250</v>
      </c>
      <c r="R7" s="59">
        <v>805969</v>
      </c>
      <c r="S7" s="59">
        <v>834492</v>
      </c>
      <c r="T7" s="59">
        <v>2056432</v>
      </c>
      <c r="U7" s="59">
        <v>3696893</v>
      </c>
      <c r="V7" s="59">
        <v>10082937</v>
      </c>
      <c r="W7" s="59">
        <v>8842481</v>
      </c>
      <c r="X7" s="59">
        <v>1240456</v>
      </c>
      <c r="Y7" s="60">
        <v>14.03</v>
      </c>
      <c r="Z7" s="61">
        <v>8842481</v>
      </c>
    </row>
    <row r="8" spans="1:26" ht="12.75">
      <c r="A8" s="57" t="s">
        <v>34</v>
      </c>
      <c r="B8" s="18">
        <v>145914026</v>
      </c>
      <c r="C8" s="18">
        <v>0</v>
      </c>
      <c r="D8" s="58">
        <v>118770000</v>
      </c>
      <c r="E8" s="59">
        <v>121420928</v>
      </c>
      <c r="F8" s="59">
        <v>39038000</v>
      </c>
      <c r="G8" s="59">
        <v>0</v>
      </c>
      <c r="H8" s="59">
        <v>0</v>
      </c>
      <c r="I8" s="59">
        <v>39038000</v>
      </c>
      <c r="J8" s="59">
        <v>3910013</v>
      </c>
      <c r="K8" s="59">
        <v>112196</v>
      </c>
      <c r="L8" s="59">
        <v>33523975</v>
      </c>
      <c r="M8" s="59">
        <v>37546184</v>
      </c>
      <c r="N8" s="59">
        <v>2504835</v>
      </c>
      <c r="O8" s="59">
        <v>610354</v>
      </c>
      <c r="P8" s="59">
        <v>21187275</v>
      </c>
      <c r="Q8" s="59">
        <v>24302464</v>
      </c>
      <c r="R8" s="59">
        <v>1944724</v>
      </c>
      <c r="S8" s="59">
        <v>11650202</v>
      </c>
      <c r="T8" s="59">
        <v>0</v>
      </c>
      <c r="U8" s="59">
        <v>13594926</v>
      </c>
      <c r="V8" s="59">
        <v>114481574</v>
      </c>
      <c r="W8" s="59">
        <v>121420928</v>
      </c>
      <c r="X8" s="59">
        <v>-6939354</v>
      </c>
      <c r="Y8" s="60">
        <v>-5.72</v>
      </c>
      <c r="Z8" s="61">
        <v>121420928</v>
      </c>
    </row>
    <row r="9" spans="1:26" ht="12.75">
      <c r="A9" s="57" t="s">
        <v>35</v>
      </c>
      <c r="B9" s="18">
        <v>71166363</v>
      </c>
      <c r="C9" s="18">
        <v>0</v>
      </c>
      <c r="D9" s="58">
        <v>86896246</v>
      </c>
      <c r="E9" s="59">
        <v>26090294</v>
      </c>
      <c r="F9" s="59">
        <v>1802763</v>
      </c>
      <c r="G9" s="59">
        <v>2162944</v>
      </c>
      <c r="H9" s="59">
        <v>2545698</v>
      </c>
      <c r="I9" s="59">
        <v>6511405</v>
      </c>
      <c r="J9" s="59">
        <v>2450665</v>
      </c>
      <c r="K9" s="59">
        <v>1814067</v>
      </c>
      <c r="L9" s="59">
        <v>1847965</v>
      </c>
      <c r="M9" s="59">
        <v>6112697</v>
      </c>
      <c r="N9" s="59">
        <v>1975226</v>
      </c>
      <c r="O9" s="59">
        <v>2158317</v>
      </c>
      <c r="P9" s="59">
        <v>2128374</v>
      </c>
      <c r="Q9" s="59">
        <v>6261917</v>
      </c>
      <c r="R9" s="59">
        <v>1246424</v>
      </c>
      <c r="S9" s="59">
        <v>1493694</v>
      </c>
      <c r="T9" s="59">
        <v>3796166</v>
      </c>
      <c r="U9" s="59">
        <v>6536284</v>
      </c>
      <c r="V9" s="59">
        <v>25422303</v>
      </c>
      <c r="W9" s="59">
        <v>26090294</v>
      </c>
      <c r="X9" s="59">
        <v>-667991</v>
      </c>
      <c r="Y9" s="60">
        <v>-2.56</v>
      </c>
      <c r="Z9" s="61">
        <v>26090294</v>
      </c>
    </row>
    <row r="10" spans="1:26" ht="20.25">
      <c r="A10" s="62" t="s">
        <v>112</v>
      </c>
      <c r="B10" s="63">
        <f>SUM(B5:B9)</f>
        <v>714102705</v>
      </c>
      <c r="C10" s="63">
        <f>SUM(C5:C9)</f>
        <v>0</v>
      </c>
      <c r="D10" s="64">
        <f aca="true" t="shared" si="0" ref="D10:Z10">SUM(D5:D9)</f>
        <v>754363468</v>
      </c>
      <c r="E10" s="65">
        <f t="shared" si="0"/>
        <v>665877283</v>
      </c>
      <c r="F10" s="65">
        <f t="shared" si="0"/>
        <v>96925439</v>
      </c>
      <c r="G10" s="65">
        <f t="shared" si="0"/>
        <v>43759494</v>
      </c>
      <c r="H10" s="65">
        <f t="shared" si="0"/>
        <v>45587995</v>
      </c>
      <c r="I10" s="65">
        <f t="shared" si="0"/>
        <v>186272928</v>
      </c>
      <c r="J10" s="65">
        <f t="shared" si="0"/>
        <v>47844174</v>
      </c>
      <c r="K10" s="65">
        <f t="shared" si="0"/>
        <v>41123608</v>
      </c>
      <c r="L10" s="65">
        <f t="shared" si="0"/>
        <v>78507105</v>
      </c>
      <c r="M10" s="65">
        <f t="shared" si="0"/>
        <v>167474887</v>
      </c>
      <c r="N10" s="65">
        <f t="shared" si="0"/>
        <v>47492078</v>
      </c>
      <c r="O10" s="65">
        <f t="shared" si="0"/>
        <v>44746219</v>
      </c>
      <c r="P10" s="65">
        <f t="shared" si="0"/>
        <v>61578204</v>
      </c>
      <c r="Q10" s="65">
        <f t="shared" si="0"/>
        <v>153816501</v>
      </c>
      <c r="R10" s="65">
        <f t="shared" si="0"/>
        <v>42729368</v>
      </c>
      <c r="S10" s="65">
        <f t="shared" si="0"/>
        <v>52633477</v>
      </c>
      <c r="T10" s="65">
        <f t="shared" si="0"/>
        <v>46418066</v>
      </c>
      <c r="U10" s="65">
        <f t="shared" si="0"/>
        <v>141780911</v>
      </c>
      <c r="V10" s="65">
        <f t="shared" si="0"/>
        <v>649345227</v>
      </c>
      <c r="W10" s="65">
        <f t="shared" si="0"/>
        <v>665877283</v>
      </c>
      <c r="X10" s="65">
        <f t="shared" si="0"/>
        <v>-16532056</v>
      </c>
      <c r="Y10" s="66">
        <f>+IF(W10&lt;&gt;0,(X10/W10)*100,0)</f>
        <v>-2.4827481612704303</v>
      </c>
      <c r="Z10" s="67">
        <f t="shared" si="0"/>
        <v>665877283</v>
      </c>
    </row>
    <row r="11" spans="1:26" ht="12.75">
      <c r="A11" s="57" t="s">
        <v>36</v>
      </c>
      <c r="B11" s="18">
        <v>171580056</v>
      </c>
      <c r="C11" s="18">
        <v>0</v>
      </c>
      <c r="D11" s="58">
        <v>236195606</v>
      </c>
      <c r="E11" s="59">
        <v>238586077</v>
      </c>
      <c r="F11" s="59">
        <v>18376955</v>
      </c>
      <c r="G11" s="59">
        <v>18317545</v>
      </c>
      <c r="H11" s="59">
        <v>18974623</v>
      </c>
      <c r="I11" s="59">
        <v>55669123</v>
      </c>
      <c r="J11" s="59">
        <v>19275445</v>
      </c>
      <c r="K11" s="59">
        <v>19539731</v>
      </c>
      <c r="L11" s="59">
        <v>19824441</v>
      </c>
      <c r="M11" s="59">
        <v>58639617</v>
      </c>
      <c r="N11" s="59">
        <v>26524624</v>
      </c>
      <c r="O11" s="59">
        <v>21209144</v>
      </c>
      <c r="P11" s="59">
        <v>20445626</v>
      </c>
      <c r="Q11" s="59">
        <v>68179394</v>
      </c>
      <c r="R11" s="59">
        <v>20400961</v>
      </c>
      <c r="S11" s="59">
        <v>20425661</v>
      </c>
      <c r="T11" s="59">
        <v>20459225</v>
      </c>
      <c r="U11" s="59">
        <v>61285847</v>
      </c>
      <c r="V11" s="59">
        <v>243773981</v>
      </c>
      <c r="W11" s="59">
        <v>238586077</v>
      </c>
      <c r="X11" s="59">
        <v>5187904</v>
      </c>
      <c r="Y11" s="60">
        <v>2.17</v>
      </c>
      <c r="Z11" s="61">
        <v>238586077</v>
      </c>
    </row>
    <row r="12" spans="1:26" ht="12.75">
      <c r="A12" s="57" t="s">
        <v>37</v>
      </c>
      <c r="B12" s="18">
        <v>5839970</v>
      </c>
      <c r="C12" s="18">
        <v>0</v>
      </c>
      <c r="D12" s="58">
        <v>6970599</v>
      </c>
      <c r="E12" s="59">
        <v>6363353</v>
      </c>
      <c r="F12" s="59">
        <v>492575</v>
      </c>
      <c r="G12" s="59">
        <v>472114</v>
      </c>
      <c r="H12" s="59">
        <v>465969</v>
      </c>
      <c r="I12" s="59">
        <v>1430658</v>
      </c>
      <c r="J12" s="59">
        <v>442483</v>
      </c>
      <c r="K12" s="59">
        <v>438368</v>
      </c>
      <c r="L12" s="59">
        <v>439465</v>
      </c>
      <c r="M12" s="59">
        <v>1320316</v>
      </c>
      <c r="N12" s="59">
        <v>439465</v>
      </c>
      <c r="O12" s="59">
        <v>438831</v>
      </c>
      <c r="P12" s="59">
        <v>431309</v>
      </c>
      <c r="Q12" s="59">
        <v>1309605</v>
      </c>
      <c r="R12" s="59">
        <v>443854</v>
      </c>
      <c r="S12" s="59">
        <v>785632</v>
      </c>
      <c r="T12" s="59">
        <v>710241</v>
      </c>
      <c r="U12" s="59">
        <v>1939727</v>
      </c>
      <c r="V12" s="59">
        <v>6000306</v>
      </c>
      <c r="W12" s="59">
        <v>6363353</v>
      </c>
      <c r="X12" s="59">
        <v>-363047</v>
      </c>
      <c r="Y12" s="60">
        <v>-5.71</v>
      </c>
      <c r="Z12" s="61">
        <v>6363353</v>
      </c>
    </row>
    <row r="13" spans="1:26" ht="12.75">
      <c r="A13" s="57" t="s">
        <v>113</v>
      </c>
      <c r="B13" s="18">
        <v>53731306</v>
      </c>
      <c r="C13" s="18">
        <v>0</v>
      </c>
      <c r="D13" s="58">
        <v>32892875</v>
      </c>
      <c r="E13" s="59">
        <v>35367010</v>
      </c>
      <c r="F13" s="59">
        <v>27342</v>
      </c>
      <c r="G13" s="59">
        <v>-27342</v>
      </c>
      <c r="H13" s="59">
        <v>8290810</v>
      </c>
      <c r="I13" s="59">
        <v>8290810</v>
      </c>
      <c r="J13" s="59">
        <v>0</v>
      </c>
      <c r="K13" s="59">
        <v>5066031</v>
      </c>
      <c r="L13" s="59">
        <v>2706229</v>
      </c>
      <c r="M13" s="59">
        <v>7772260</v>
      </c>
      <c r="N13" s="59">
        <v>2706229</v>
      </c>
      <c r="O13" s="59">
        <v>2531599</v>
      </c>
      <c r="P13" s="59">
        <v>2706229</v>
      </c>
      <c r="Q13" s="59">
        <v>7944057</v>
      </c>
      <c r="R13" s="59">
        <v>2618905</v>
      </c>
      <c r="S13" s="59">
        <v>2706229</v>
      </c>
      <c r="T13" s="59">
        <v>2618095</v>
      </c>
      <c r="U13" s="59">
        <v>7943229</v>
      </c>
      <c r="V13" s="59">
        <v>31950356</v>
      </c>
      <c r="W13" s="59">
        <v>35367010</v>
      </c>
      <c r="X13" s="59">
        <v>-3416654</v>
      </c>
      <c r="Y13" s="60">
        <v>-9.66</v>
      </c>
      <c r="Z13" s="61">
        <v>35367010</v>
      </c>
    </row>
    <row r="14" spans="1:26" ht="12.75">
      <c r="A14" s="57" t="s">
        <v>38</v>
      </c>
      <c r="B14" s="18">
        <v>18417388</v>
      </c>
      <c r="C14" s="18">
        <v>0</v>
      </c>
      <c r="D14" s="58">
        <v>14797976</v>
      </c>
      <c r="E14" s="59">
        <v>15129839</v>
      </c>
      <c r="F14" s="59">
        <v>75842</v>
      </c>
      <c r="G14" s="59">
        <v>72801</v>
      </c>
      <c r="H14" s="59">
        <v>72101</v>
      </c>
      <c r="I14" s="59">
        <v>220744</v>
      </c>
      <c r="J14" s="59">
        <v>69091</v>
      </c>
      <c r="K14" s="59">
        <v>339404</v>
      </c>
      <c r="L14" s="59">
        <v>7114373</v>
      </c>
      <c r="M14" s="59">
        <v>7522868</v>
      </c>
      <c r="N14" s="59">
        <v>69183</v>
      </c>
      <c r="O14" s="59">
        <v>64031</v>
      </c>
      <c r="P14" s="59">
        <v>67659</v>
      </c>
      <c r="Q14" s="59">
        <v>200873</v>
      </c>
      <c r="R14" s="59">
        <v>66908</v>
      </c>
      <c r="S14" s="59">
        <v>268330</v>
      </c>
      <c r="T14" s="59">
        <v>6545085</v>
      </c>
      <c r="U14" s="59">
        <v>6880323</v>
      </c>
      <c r="V14" s="59">
        <v>14824808</v>
      </c>
      <c r="W14" s="59">
        <v>15129839</v>
      </c>
      <c r="X14" s="59">
        <v>-305031</v>
      </c>
      <c r="Y14" s="60">
        <v>-2.02</v>
      </c>
      <c r="Z14" s="61">
        <v>15129839</v>
      </c>
    </row>
    <row r="15" spans="1:26" ht="12.75">
      <c r="A15" s="57" t="s">
        <v>39</v>
      </c>
      <c r="B15" s="18">
        <v>126964151</v>
      </c>
      <c r="C15" s="18">
        <v>0</v>
      </c>
      <c r="D15" s="58">
        <v>141457214</v>
      </c>
      <c r="E15" s="59">
        <v>134401242</v>
      </c>
      <c r="F15" s="59">
        <v>1791044</v>
      </c>
      <c r="G15" s="59">
        <v>16039600</v>
      </c>
      <c r="H15" s="59">
        <v>15565146</v>
      </c>
      <c r="I15" s="59">
        <v>33395790</v>
      </c>
      <c r="J15" s="59">
        <v>10164061</v>
      </c>
      <c r="K15" s="59">
        <v>9925791</v>
      </c>
      <c r="L15" s="59">
        <v>9742775</v>
      </c>
      <c r="M15" s="59">
        <v>29832627</v>
      </c>
      <c r="N15" s="59">
        <v>12705410</v>
      </c>
      <c r="O15" s="59">
        <v>10691146</v>
      </c>
      <c r="P15" s="59">
        <v>10151110</v>
      </c>
      <c r="Q15" s="59">
        <v>33547666</v>
      </c>
      <c r="R15" s="59">
        <v>9280649</v>
      </c>
      <c r="S15" s="59">
        <v>9260689</v>
      </c>
      <c r="T15" s="59">
        <v>10489263</v>
      </c>
      <c r="U15" s="59">
        <v>29030601</v>
      </c>
      <c r="V15" s="59">
        <v>125806684</v>
      </c>
      <c r="W15" s="59">
        <v>134401242</v>
      </c>
      <c r="X15" s="59">
        <v>-8594558</v>
      </c>
      <c r="Y15" s="60">
        <v>-6.39</v>
      </c>
      <c r="Z15" s="61">
        <v>134401242</v>
      </c>
    </row>
    <row r="16" spans="1:26" ht="12.75">
      <c r="A16" s="57" t="s">
        <v>34</v>
      </c>
      <c r="B16" s="18">
        <v>6644730</v>
      </c>
      <c r="C16" s="18">
        <v>0</v>
      </c>
      <c r="D16" s="58">
        <v>6750000</v>
      </c>
      <c r="E16" s="59">
        <v>5515000</v>
      </c>
      <c r="F16" s="59">
        <v>0</v>
      </c>
      <c r="G16" s="59">
        <v>826350</v>
      </c>
      <c r="H16" s="59">
        <v>154875</v>
      </c>
      <c r="I16" s="59">
        <v>981225</v>
      </c>
      <c r="J16" s="59">
        <v>588600</v>
      </c>
      <c r="K16" s="59">
        <v>12780</v>
      </c>
      <c r="L16" s="59">
        <v>125950</v>
      </c>
      <c r="M16" s="59">
        <v>727330</v>
      </c>
      <c r="N16" s="59">
        <v>1000</v>
      </c>
      <c r="O16" s="59">
        <v>165000</v>
      </c>
      <c r="P16" s="59">
        <v>2059000</v>
      </c>
      <c r="Q16" s="59">
        <v>2225000</v>
      </c>
      <c r="R16" s="59">
        <v>1250000</v>
      </c>
      <c r="S16" s="59">
        <v>0</v>
      </c>
      <c r="T16" s="59">
        <v>0</v>
      </c>
      <c r="U16" s="59">
        <v>1250000</v>
      </c>
      <c r="V16" s="59">
        <v>5183555</v>
      </c>
      <c r="W16" s="59">
        <v>5515000</v>
      </c>
      <c r="X16" s="59">
        <v>-331445</v>
      </c>
      <c r="Y16" s="60">
        <v>-6.01</v>
      </c>
      <c r="Z16" s="61">
        <v>5515000</v>
      </c>
    </row>
    <row r="17" spans="1:26" ht="12.75">
      <c r="A17" s="57" t="s">
        <v>40</v>
      </c>
      <c r="B17" s="18">
        <v>417399786</v>
      </c>
      <c r="C17" s="18">
        <v>0</v>
      </c>
      <c r="D17" s="58">
        <v>277052854</v>
      </c>
      <c r="E17" s="59">
        <v>229363310</v>
      </c>
      <c r="F17" s="59">
        <v>15787423</v>
      </c>
      <c r="G17" s="59">
        <v>19156339</v>
      </c>
      <c r="H17" s="59">
        <v>16904160</v>
      </c>
      <c r="I17" s="59">
        <v>51847922</v>
      </c>
      <c r="J17" s="59">
        <v>22553115</v>
      </c>
      <c r="K17" s="59">
        <v>16697606</v>
      </c>
      <c r="L17" s="59">
        <v>19810414</v>
      </c>
      <c r="M17" s="59">
        <v>59061135</v>
      </c>
      <c r="N17" s="59">
        <v>15198683</v>
      </c>
      <c r="O17" s="59">
        <v>8693823</v>
      </c>
      <c r="P17" s="59">
        <v>3127434</v>
      </c>
      <c r="Q17" s="59">
        <v>27019940</v>
      </c>
      <c r="R17" s="59">
        <v>19621635</v>
      </c>
      <c r="S17" s="59">
        <v>22597619</v>
      </c>
      <c r="T17" s="59">
        <v>3114125</v>
      </c>
      <c r="U17" s="59">
        <v>45333379</v>
      </c>
      <c r="V17" s="59">
        <v>183262376</v>
      </c>
      <c r="W17" s="59">
        <v>229363310</v>
      </c>
      <c r="X17" s="59">
        <v>-46100934</v>
      </c>
      <c r="Y17" s="60">
        <v>-20.1</v>
      </c>
      <c r="Z17" s="61">
        <v>229363310</v>
      </c>
    </row>
    <row r="18" spans="1:26" ht="12.75">
      <c r="A18" s="68" t="s">
        <v>41</v>
      </c>
      <c r="B18" s="69">
        <f>SUM(B11:B17)</f>
        <v>800577387</v>
      </c>
      <c r="C18" s="69">
        <f>SUM(C11:C17)</f>
        <v>0</v>
      </c>
      <c r="D18" s="70">
        <f aca="true" t="shared" si="1" ref="D18:Z18">SUM(D11:D17)</f>
        <v>716117124</v>
      </c>
      <c r="E18" s="71">
        <f t="shared" si="1"/>
        <v>664725831</v>
      </c>
      <c r="F18" s="71">
        <f t="shared" si="1"/>
        <v>36551181</v>
      </c>
      <c r="G18" s="71">
        <f t="shared" si="1"/>
        <v>54857407</v>
      </c>
      <c r="H18" s="71">
        <f t="shared" si="1"/>
        <v>60427684</v>
      </c>
      <c r="I18" s="71">
        <f t="shared" si="1"/>
        <v>151836272</v>
      </c>
      <c r="J18" s="71">
        <f t="shared" si="1"/>
        <v>53092795</v>
      </c>
      <c r="K18" s="71">
        <f t="shared" si="1"/>
        <v>52019711</v>
      </c>
      <c r="L18" s="71">
        <f t="shared" si="1"/>
        <v>59763647</v>
      </c>
      <c r="M18" s="71">
        <f t="shared" si="1"/>
        <v>164876153</v>
      </c>
      <c r="N18" s="71">
        <f t="shared" si="1"/>
        <v>57644594</v>
      </c>
      <c r="O18" s="71">
        <f t="shared" si="1"/>
        <v>43793574</v>
      </c>
      <c r="P18" s="71">
        <f t="shared" si="1"/>
        <v>38988367</v>
      </c>
      <c r="Q18" s="71">
        <f t="shared" si="1"/>
        <v>140426535</v>
      </c>
      <c r="R18" s="71">
        <f t="shared" si="1"/>
        <v>53682912</v>
      </c>
      <c r="S18" s="71">
        <f t="shared" si="1"/>
        <v>56044160</v>
      </c>
      <c r="T18" s="71">
        <f t="shared" si="1"/>
        <v>43936034</v>
      </c>
      <c r="U18" s="71">
        <f t="shared" si="1"/>
        <v>153663106</v>
      </c>
      <c r="V18" s="71">
        <f t="shared" si="1"/>
        <v>610802066</v>
      </c>
      <c r="W18" s="71">
        <f t="shared" si="1"/>
        <v>664725831</v>
      </c>
      <c r="X18" s="71">
        <f t="shared" si="1"/>
        <v>-53923765</v>
      </c>
      <c r="Y18" s="66">
        <f>+IF(W18&lt;&gt;0,(X18/W18)*100,0)</f>
        <v>-8.112181366395554</v>
      </c>
      <c r="Z18" s="72">
        <f t="shared" si="1"/>
        <v>664725831</v>
      </c>
    </row>
    <row r="19" spans="1:26" ht="12.75">
      <c r="A19" s="68" t="s">
        <v>42</v>
      </c>
      <c r="B19" s="73">
        <f>+B10-B18</f>
        <v>-86474682</v>
      </c>
      <c r="C19" s="73">
        <f>+C10-C18</f>
        <v>0</v>
      </c>
      <c r="D19" s="74">
        <f aca="true" t="shared" si="2" ref="D19:Z19">+D10-D18</f>
        <v>38246344</v>
      </c>
      <c r="E19" s="75">
        <f t="shared" si="2"/>
        <v>1151452</v>
      </c>
      <c r="F19" s="75">
        <f t="shared" si="2"/>
        <v>60374258</v>
      </c>
      <c r="G19" s="75">
        <f t="shared" si="2"/>
        <v>-11097913</v>
      </c>
      <c r="H19" s="75">
        <f t="shared" si="2"/>
        <v>-14839689</v>
      </c>
      <c r="I19" s="75">
        <f t="shared" si="2"/>
        <v>34436656</v>
      </c>
      <c r="J19" s="75">
        <f t="shared" si="2"/>
        <v>-5248621</v>
      </c>
      <c r="K19" s="75">
        <f t="shared" si="2"/>
        <v>-10896103</v>
      </c>
      <c r="L19" s="75">
        <f t="shared" si="2"/>
        <v>18743458</v>
      </c>
      <c r="M19" s="75">
        <f t="shared" si="2"/>
        <v>2598734</v>
      </c>
      <c r="N19" s="75">
        <f t="shared" si="2"/>
        <v>-10152516</v>
      </c>
      <c r="O19" s="75">
        <f t="shared" si="2"/>
        <v>952645</v>
      </c>
      <c r="P19" s="75">
        <f t="shared" si="2"/>
        <v>22589837</v>
      </c>
      <c r="Q19" s="75">
        <f t="shared" si="2"/>
        <v>13389966</v>
      </c>
      <c r="R19" s="75">
        <f t="shared" si="2"/>
        <v>-10953544</v>
      </c>
      <c r="S19" s="75">
        <f t="shared" si="2"/>
        <v>-3410683</v>
      </c>
      <c r="T19" s="75">
        <f t="shared" si="2"/>
        <v>2482032</v>
      </c>
      <c r="U19" s="75">
        <f t="shared" si="2"/>
        <v>-11882195</v>
      </c>
      <c r="V19" s="75">
        <f t="shared" si="2"/>
        <v>38543161</v>
      </c>
      <c r="W19" s="75">
        <f>IF(E10=E18,0,W10-W18)</f>
        <v>1151452</v>
      </c>
      <c r="X19" s="75">
        <f t="shared" si="2"/>
        <v>37391709</v>
      </c>
      <c r="Y19" s="76">
        <f>+IF(W19&lt;&gt;0,(X19/W19)*100,0)</f>
        <v>3247.352820612583</v>
      </c>
      <c r="Z19" s="77">
        <f t="shared" si="2"/>
        <v>1151452</v>
      </c>
    </row>
    <row r="20" spans="1:26" ht="20.25">
      <c r="A20" s="78" t="s">
        <v>43</v>
      </c>
      <c r="B20" s="79">
        <v>85454240</v>
      </c>
      <c r="C20" s="79">
        <v>0</v>
      </c>
      <c r="D20" s="80">
        <v>35601000</v>
      </c>
      <c r="E20" s="81">
        <v>37201000</v>
      </c>
      <c r="F20" s="81">
        <v>0</v>
      </c>
      <c r="G20" s="81">
        <v>0</v>
      </c>
      <c r="H20" s="81">
        <v>0</v>
      </c>
      <c r="I20" s="81">
        <v>0</v>
      </c>
      <c r="J20" s="81">
        <v>6396642</v>
      </c>
      <c r="K20" s="81">
        <v>8006489</v>
      </c>
      <c r="L20" s="81">
        <v>1422096</v>
      </c>
      <c r="M20" s="81">
        <v>15825227</v>
      </c>
      <c r="N20" s="81">
        <v>474589</v>
      </c>
      <c r="O20" s="81">
        <v>-8591</v>
      </c>
      <c r="P20" s="81">
        <v>1967859</v>
      </c>
      <c r="Q20" s="81">
        <v>2433857</v>
      </c>
      <c r="R20" s="81">
        <v>492730</v>
      </c>
      <c r="S20" s="81">
        <v>1035098</v>
      </c>
      <c r="T20" s="81">
        <v>0</v>
      </c>
      <c r="U20" s="81">
        <v>1527828</v>
      </c>
      <c r="V20" s="81">
        <v>19786912</v>
      </c>
      <c r="W20" s="81">
        <v>37201000</v>
      </c>
      <c r="X20" s="81">
        <v>-17414088</v>
      </c>
      <c r="Y20" s="82">
        <v>-46.81</v>
      </c>
      <c r="Z20" s="83">
        <v>37201000</v>
      </c>
    </row>
    <row r="21" spans="1:26" ht="41.25">
      <c r="A21" s="84" t="s">
        <v>114</v>
      </c>
      <c r="B21" s="85">
        <v>26546274</v>
      </c>
      <c r="C21" s="85">
        <v>0</v>
      </c>
      <c r="D21" s="86">
        <v>0</v>
      </c>
      <c r="E21" s="87">
        <v>50000</v>
      </c>
      <c r="F21" s="87">
        <v>49680</v>
      </c>
      <c r="G21" s="87">
        <v>0</v>
      </c>
      <c r="H21" s="87">
        <v>0</v>
      </c>
      <c r="I21" s="87">
        <v>49680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49680</v>
      </c>
      <c r="W21" s="87">
        <v>50000</v>
      </c>
      <c r="X21" s="87">
        <v>-320</v>
      </c>
      <c r="Y21" s="88">
        <v>-0.64</v>
      </c>
      <c r="Z21" s="89">
        <v>50000</v>
      </c>
    </row>
    <row r="22" spans="1:26" ht="12.75">
      <c r="A22" s="90" t="s">
        <v>115</v>
      </c>
      <c r="B22" s="91">
        <f>SUM(B19:B21)</f>
        <v>25525832</v>
      </c>
      <c r="C22" s="91">
        <f>SUM(C19:C21)</f>
        <v>0</v>
      </c>
      <c r="D22" s="92">
        <f aca="true" t="shared" si="3" ref="D22:Z22">SUM(D19:D21)</f>
        <v>73847344</v>
      </c>
      <c r="E22" s="93">
        <f t="shared" si="3"/>
        <v>38402452</v>
      </c>
      <c r="F22" s="93">
        <f t="shared" si="3"/>
        <v>60423938</v>
      </c>
      <c r="G22" s="93">
        <f t="shared" si="3"/>
        <v>-11097913</v>
      </c>
      <c r="H22" s="93">
        <f t="shared" si="3"/>
        <v>-14839689</v>
      </c>
      <c r="I22" s="93">
        <f t="shared" si="3"/>
        <v>34486336</v>
      </c>
      <c r="J22" s="93">
        <f t="shared" si="3"/>
        <v>1148021</v>
      </c>
      <c r="K22" s="93">
        <f t="shared" si="3"/>
        <v>-2889614</v>
      </c>
      <c r="L22" s="93">
        <f t="shared" si="3"/>
        <v>20165554</v>
      </c>
      <c r="M22" s="93">
        <f t="shared" si="3"/>
        <v>18423961</v>
      </c>
      <c r="N22" s="93">
        <f t="shared" si="3"/>
        <v>-9677927</v>
      </c>
      <c r="O22" s="93">
        <f t="shared" si="3"/>
        <v>944054</v>
      </c>
      <c r="P22" s="93">
        <f t="shared" si="3"/>
        <v>24557696</v>
      </c>
      <c r="Q22" s="93">
        <f t="shared" si="3"/>
        <v>15823823</v>
      </c>
      <c r="R22" s="93">
        <f t="shared" si="3"/>
        <v>-10460814</v>
      </c>
      <c r="S22" s="93">
        <f t="shared" si="3"/>
        <v>-2375585</v>
      </c>
      <c r="T22" s="93">
        <f t="shared" si="3"/>
        <v>2482032</v>
      </c>
      <c r="U22" s="93">
        <f t="shared" si="3"/>
        <v>-10354367</v>
      </c>
      <c r="V22" s="93">
        <f t="shared" si="3"/>
        <v>58379753</v>
      </c>
      <c r="W22" s="93">
        <f t="shared" si="3"/>
        <v>38402452</v>
      </c>
      <c r="X22" s="93">
        <f t="shared" si="3"/>
        <v>19977301</v>
      </c>
      <c r="Y22" s="94">
        <f>+IF(W22&lt;&gt;0,(X22/W22)*100,0)</f>
        <v>52.02089960297327</v>
      </c>
      <c r="Z22" s="95">
        <f t="shared" si="3"/>
        <v>38402452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25525832</v>
      </c>
      <c r="C24" s="73">
        <f>SUM(C22:C23)</f>
        <v>0</v>
      </c>
      <c r="D24" s="74">
        <f aca="true" t="shared" si="4" ref="D24:Z24">SUM(D22:D23)</f>
        <v>73847344</v>
      </c>
      <c r="E24" s="75">
        <f t="shared" si="4"/>
        <v>38402452</v>
      </c>
      <c r="F24" s="75">
        <f t="shared" si="4"/>
        <v>60423938</v>
      </c>
      <c r="G24" s="75">
        <f t="shared" si="4"/>
        <v>-11097913</v>
      </c>
      <c r="H24" s="75">
        <f t="shared" si="4"/>
        <v>-14839689</v>
      </c>
      <c r="I24" s="75">
        <f t="shared" si="4"/>
        <v>34486336</v>
      </c>
      <c r="J24" s="75">
        <f t="shared" si="4"/>
        <v>1148021</v>
      </c>
      <c r="K24" s="75">
        <f t="shared" si="4"/>
        <v>-2889614</v>
      </c>
      <c r="L24" s="75">
        <f t="shared" si="4"/>
        <v>20165554</v>
      </c>
      <c r="M24" s="75">
        <f t="shared" si="4"/>
        <v>18423961</v>
      </c>
      <c r="N24" s="75">
        <f t="shared" si="4"/>
        <v>-9677927</v>
      </c>
      <c r="O24" s="75">
        <f t="shared" si="4"/>
        <v>944054</v>
      </c>
      <c r="P24" s="75">
        <f t="shared" si="4"/>
        <v>24557696</v>
      </c>
      <c r="Q24" s="75">
        <f t="shared" si="4"/>
        <v>15823823</v>
      </c>
      <c r="R24" s="75">
        <f t="shared" si="4"/>
        <v>-10460814</v>
      </c>
      <c r="S24" s="75">
        <f t="shared" si="4"/>
        <v>-2375585</v>
      </c>
      <c r="T24" s="75">
        <f t="shared" si="4"/>
        <v>2482032</v>
      </c>
      <c r="U24" s="75">
        <f t="shared" si="4"/>
        <v>-10354367</v>
      </c>
      <c r="V24" s="75">
        <f t="shared" si="4"/>
        <v>58379753</v>
      </c>
      <c r="W24" s="75">
        <f t="shared" si="4"/>
        <v>38402452</v>
      </c>
      <c r="X24" s="75">
        <f t="shared" si="4"/>
        <v>19977301</v>
      </c>
      <c r="Y24" s="76">
        <f>+IF(W24&lt;&gt;0,(X24/W24)*100,0)</f>
        <v>52.02089960297327</v>
      </c>
      <c r="Z24" s="77">
        <f t="shared" si="4"/>
        <v>38402452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83321088</v>
      </c>
      <c r="C27" s="21">
        <v>0</v>
      </c>
      <c r="D27" s="103">
        <v>84765848</v>
      </c>
      <c r="E27" s="104">
        <v>79046972</v>
      </c>
      <c r="F27" s="104">
        <v>1419331</v>
      </c>
      <c r="G27" s="104">
        <v>2691865</v>
      </c>
      <c r="H27" s="104">
        <v>2966570</v>
      </c>
      <c r="I27" s="104">
        <v>7077766</v>
      </c>
      <c r="J27" s="104">
        <v>2686746</v>
      </c>
      <c r="K27" s="104">
        <v>8768133</v>
      </c>
      <c r="L27" s="104">
        <v>3005725</v>
      </c>
      <c r="M27" s="104">
        <v>14460604</v>
      </c>
      <c r="N27" s="104">
        <v>1095208</v>
      </c>
      <c r="O27" s="104">
        <v>2166053</v>
      </c>
      <c r="P27" s="104">
        <v>4619311</v>
      </c>
      <c r="Q27" s="104">
        <v>7880572</v>
      </c>
      <c r="R27" s="104">
        <v>1010192</v>
      </c>
      <c r="S27" s="104">
        <v>3129633</v>
      </c>
      <c r="T27" s="104">
        <v>13189451</v>
      </c>
      <c r="U27" s="104">
        <v>17329276</v>
      </c>
      <c r="V27" s="104">
        <v>46748218</v>
      </c>
      <c r="W27" s="104">
        <v>79046972</v>
      </c>
      <c r="X27" s="104">
        <v>-32298754</v>
      </c>
      <c r="Y27" s="105">
        <v>-40.86</v>
      </c>
      <c r="Z27" s="106">
        <v>79046972</v>
      </c>
    </row>
    <row r="28" spans="1:26" ht="12.75">
      <c r="A28" s="107" t="s">
        <v>47</v>
      </c>
      <c r="B28" s="18">
        <v>51124852</v>
      </c>
      <c r="C28" s="18">
        <v>0</v>
      </c>
      <c r="D28" s="58">
        <v>32999129</v>
      </c>
      <c r="E28" s="59">
        <v>32809999</v>
      </c>
      <c r="F28" s="59">
        <v>784638</v>
      </c>
      <c r="G28" s="59">
        <v>1553491</v>
      </c>
      <c r="H28" s="59">
        <v>1931138</v>
      </c>
      <c r="I28" s="59">
        <v>4269267</v>
      </c>
      <c r="J28" s="59">
        <v>1373616</v>
      </c>
      <c r="K28" s="59">
        <v>7331055</v>
      </c>
      <c r="L28" s="59">
        <v>1527185</v>
      </c>
      <c r="M28" s="59">
        <v>10231856</v>
      </c>
      <c r="N28" s="59">
        <v>32277</v>
      </c>
      <c r="O28" s="59">
        <v>101170</v>
      </c>
      <c r="P28" s="59">
        <v>2021461</v>
      </c>
      <c r="Q28" s="59">
        <v>2154908</v>
      </c>
      <c r="R28" s="59">
        <v>197298</v>
      </c>
      <c r="S28" s="59">
        <v>1035099</v>
      </c>
      <c r="T28" s="59">
        <v>6117805</v>
      </c>
      <c r="U28" s="59">
        <v>7350202</v>
      </c>
      <c r="V28" s="59">
        <v>24006233</v>
      </c>
      <c r="W28" s="59">
        <v>32809999</v>
      </c>
      <c r="X28" s="59">
        <v>-8803766</v>
      </c>
      <c r="Y28" s="60">
        <v>-26.83</v>
      </c>
      <c r="Z28" s="61">
        <v>32809999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11640000</v>
      </c>
      <c r="E30" s="59">
        <v>10868929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10868929</v>
      </c>
      <c r="X30" s="59">
        <v>-10868929</v>
      </c>
      <c r="Y30" s="60">
        <v>-100</v>
      </c>
      <c r="Z30" s="61">
        <v>10868929</v>
      </c>
    </row>
    <row r="31" spans="1:26" ht="12.75">
      <c r="A31" s="57" t="s">
        <v>49</v>
      </c>
      <c r="B31" s="18">
        <v>41616036</v>
      </c>
      <c r="C31" s="18">
        <v>0</v>
      </c>
      <c r="D31" s="58">
        <v>40126719</v>
      </c>
      <c r="E31" s="59">
        <v>35368044</v>
      </c>
      <c r="F31" s="59">
        <v>634693</v>
      </c>
      <c r="G31" s="59">
        <v>1138374</v>
      </c>
      <c r="H31" s="59">
        <v>1035432</v>
      </c>
      <c r="I31" s="59">
        <v>2808499</v>
      </c>
      <c r="J31" s="59">
        <v>1313130</v>
      </c>
      <c r="K31" s="59">
        <v>1437078</v>
      </c>
      <c r="L31" s="59">
        <v>1478540</v>
      </c>
      <c r="M31" s="59">
        <v>4228748</v>
      </c>
      <c r="N31" s="59">
        <v>1062931</v>
      </c>
      <c r="O31" s="59">
        <v>2064883</v>
      </c>
      <c r="P31" s="59">
        <v>2597850</v>
      </c>
      <c r="Q31" s="59">
        <v>5725664</v>
      </c>
      <c r="R31" s="59">
        <v>812894</v>
      </c>
      <c r="S31" s="59">
        <v>2094534</v>
      </c>
      <c r="T31" s="59">
        <v>7071646</v>
      </c>
      <c r="U31" s="59">
        <v>9979074</v>
      </c>
      <c r="V31" s="59">
        <v>22741985</v>
      </c>
      <c r="W31" s="59">
        <v>35368044</v>
      </c>
      <c r="X31" s="59">
        <v>-12626059</v>
      </c>
      <c r="Y31" s="60">
        <v>-35.7</v>
      </c>
      <c r="Z31" s="61">
        <v>35368044</v>
      </c>
    </row>
    <row r="32" spans="1:26" ht="12.75">
      <c r="A32" s="68" t="s">
        <v>50</v>
      </c>
      <c r="B32" s="21">
        <f>SUM(B28:B31)</f>
        <v>92740888</v>
      </c>
      <c r="C32" s="21">
        <f>SUM(C28:C31)</f>
        <v>0</v>
      </c>
      <c r="D32" s="103">
        <f aca="true" t="shared" si="5" ref="D32:Z32">SUM(D28:D31)</f>
        <v>84765848</v>
      </c>
      <c r="E32" s="104">
        <f t="shared" si="5"/>
        <v>79046972</v>
      </c>
      <c r="F32" s="104">
        <f t="shared" si="5"/>
        <v>1419331</v>
      </c>
      <c r="G32" s="104">
        <f t="shared" si="5"/>
        <v>2691865</v>
      </c>
      <c r="H32" s="104">
        <f t="shared" si="5"/>
        <v>2966570</v>
      </c>
      <c r="I32" s="104">
        <f t="shared" si="5"/>
        <v>7077766</v>
      </c>
      <c r="J32" s="104">
        <f t="shared" si="5"/>
        <v>2686746</v>
      </c>
      <c r="K32" s="104">
        <f t="shared" si="5"/>
        <v>8768133</v>
      </c>
      <c r="L32" s="104">
        <f t="shared" si="5"/>
        <v>3005725</v>
      </c>
      <c r="M32" s="104">
        <f t="shared" si="5"/>
        <v>14460604</v>
      </c>
      <c r="N32" s="104">
        <f t="shared" si="5"/>
        <v>1095208</v>
      </c>
      <c r="O32" s="104">
        <f t="shared" si="5"/>
        <v>2166053</v>
      </c>
      <c r="P32" s="104">
        <f t="shared" si="5"/>
        <v>4619311</v>
      </c>
      <c r="Q32" s="104">
        <f t="shared" si="5"/>
        <v>7880572</v>
      </c>
      <c r="R32" s="104">
        <f t="shared" si="5"/>
        <v>1010192</v>
      </c>
      <c r="S32" s="104">
        <f t="shared" si="5"/>
        <v>3129633</v>
      </c>
      <c r="T32" s="104">
        <f t="shared" si="5"/>
        <v>13189451</v>
      </c>
      <c r="U32" s="104">
        <f t="shared" si="5"/>
        <v>17329276</v>
      </c>
      <c r="V32" s="104">
        <f t="shared" si="5"/>
        <v>46748218</v>
      </c>
      <c r="W32" s="104">
        <f t="shared" si="5"/>
        <v>79046972</v>
      </c>
      <c r="X32" s="104">
        <f t="shared" si="5"/>
        <v>-32298754</v>
      </c>
      <c r="Y32" s="105">
        <f>+IF(W32&lt;&gt;0,(X32/W32)*100,0)</f>
        <v>-40.860203980994996</v>
      </c>
      <c r="Z32" s="106">
        <f t="shared" si="5"/>
        <v>79046972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12853149</v>
      </c>
      <c r="C35" s="18">
        <v>0</v>
      </c>
      <c r="D35" s="58">
        <v>-67333017</v>
      </c>
      <c r="E35" s="59">
        <v>417097233</v>
      </c>
      <c r="F35" s="59">
        <v>53292633</v>
      </c>
      <c r="G35" s="59">
        <v>-5956297</v>
      </c>
      <c r="H35" s="59">
        <v>-8222070</v>
      </c>
      <c r="I35" s="59">
        <v>39114266</v>
      </c>
      <c r="J35" s="59">
        <v>13743307</v>
      </c>
      <c r="K35" s="59">
        <v>-24957017</v>
      </c>
      <c r="L35" s="59">
        <v>8322746</v>
      </c>
      <c r="M35" s="59">
        <v>-2890964</v>
      </c>
      <c r="N35" s="59">
        <v>12622525</v>
      </c>
      <c r="O35" s="59">
        <v>8571411</v>
      </c>
      <c r="P35" s="59">
        <v>49324441</v>
      </c>
      <c r="Q35" s="59">
        <v>70518377</v>
      </c>
      <c r="R35" s="59">
        <v>15193791</v>
      </c>
      <c r="S35" s="59">
        <v>-17850611</v>
      </c>
      <c r="T35" s="59">
        <v>-4645533</v>
      </c>
      <c r="U35" s="59">
        <v>-7302353</v>
      </c>
      <c r="V35" s="59">
        <v>99439326</v>
      </c>
      <c r="W35" s="59">
        <v>-92394934</v>
      </c>
      <c r="X35" s="59">
        <v>191834260</v>
      </c>
      <c r="Y35" s="60">
        <v>-207.62</v>
      </c>
      <c r="Z35" s="61">
        <v>417097233</v>
      </c>
    </row>
    <row r="36" spans="1:26" ht="12.75">
      <c r="A36" s="57" t="s">
        <v>53</v>
      </c>
      <c r="B36" s="18">
        <v>20617207</v>
      </c>
      <c r="C36" s="18">
        <v>0</v>
      </c>
      <c r="D36" s="58">
        <v>51810626</v>
      </c>
      <c r="E36" s="59">
        <v>1225176171</v>
      </c>
      <c r="F36" s="59">
        <v>1419331</v>
      </c>
      <c r="G36" s="59">
        <v>2691865</v>
      </c>
      <c r="H36" s="59">
        <v>-5324237</v>
      </c>
      <c r="I36" s="59">
        <v>-1213041</v>
      </c>
      <c r="J36" s="59">
        <v>2686746</v>
      </c>
      <c r="K36" s="59">
        <v>3702105</v>
      </c>
      <c r="L36" s="59">
        <v>299496</v>
      </c>
      <c r="M36" s="59">
        <v>6688347</v>
      </c>
      <c r="N36" s="59">
        <v>-1611021</v>
      </c>
      <c r="O36" s="59">
        <v>-365546</v>
      </c>
      <c r="P36" s="59">
        <v>1913082</v>
      </c>
      <c r="Q36" s="59">
        <v>-63485</v>
      </c>
      <c r="R36" s="59">
        <v>-1608714</v>
      </c>
      <c r="S36" s="59">
        <v>423404</v>
      </c>
      <c r="T36" s="59">
        <v>11319666</v>
      </c>
      <c r="U36" s="59">
        <v>10134356</v>
      </c>
      <c r="V36" s="59">
        <v>15546177</v>
      </c>
      <c r="W36" s="59">
        <v>44369135</v>
      </c>
      <c r="X36" s="59">
        <v>-28822958</v>
      </c>
      <c r="Y36" s="60">
        <v>-64.96</v>
      </c>
      <c r="Z36" s="61">
        <v>1225176171</v>
      </c>
    </row>
    <row r="37" spans="1:26" ht="12.75">
      <c r="A37" s="57" t="s">
        <v>54</v>
      </c>
      <c r="B37" s="18">
        <v>-347714</v>
      </c>
      <c r="C37" s="18">
        <v>0</v>
      </c>
      <c r="D37" s="58">
        <v>-97904233</v>
      </c>
      <c r="E37" s="59">
        <v>56177424</v>
      </c>
      <c r="F37" s="59">
        <v>-5645217</v>
      </c>
      <c r="G37" s="59">
        <v>7903286</v>
      </c>
      <c r="H37" s="59">
        <v>1152114</v>
      </c>
      <c r="I37" s="59">
        <v>3410183</v>
      </c>
      <c r="J37" s="59">
        <v>15355544</v>
      </c>
      <c r="K37" s="59">
        <v>-17171537</v>
      </c>
      <c r="L37" s="59">
        <v>-3218651</v>
      </c>
      <c r="M37" s="59">
        <v>-5034644</v>
      </c>
      <c r="N37" s="59">
        <v>20762845</v>
      </c>
      <c r="O37" s="59">
        <v>7340384</v>
      </c>
      <c r="P37" s="59">
        <v>26754762</v>
      </c>
      <c r="Q37" s="59">
        <v>54857991</v>
      </c>
      <c r="R37" s="59">
        <v>24121577</v>
      </c>
      <c r="S37" s="59">
        <v>-13782657</v>
      </c>
      <c r="T37" s="59">
        <v>20254812</v>
      </c>
      <c r="U37" s="59">
        <v>30593732</v>
      </c>
      <c r="V37" s="59">
        <v>83827262</v>
      </c>
      <c r="W37" s="59">
        <v>-97945528</v>
      </c>
      <c r="X37" s="59">
        <v>181772790</v>
      </c>
      <c r="Y37" s="60">
        <v>-185.59</v>
      </c>
      <c r="Z37" s="61">
        <v>56177424</v>
      </c>
    </row>
    <row r="38" spans="1:26" ht="12.75">
      <c r="A38" s="57" t="s">
        <v>55</v>
      </c>
      <c r="B38" s="18">
        <v>-24311832</v>
      </c>
      <c r="C38" s="18">
        <v>0</v>
      </c>
      <c r="D38" s="58">
        <v>8534498</v>
      </c>
      <c r="E38" s="59">
        <v>261707323</v>
      </c>
      <c r="F38" s="59">
        <v>-66765</v>
      </c>
      <c r="G38" s="59">
        <v>-69805</v>
      </c>
      <c r="H38" s="59">
        <v>141260</v>
      </c>
      <c r="I38" s="59">
        <v>4690</v>
      </c>
      <c r="J38" s="59">
        <v>-73515</v>
      </c>
      <c r="K38" s="59">
        <v>-1193785</v>
      </c>
      <c r="L38" s="59">
        <v>-8324661</v>
      </c>
      <c r="M38" s="59">
        <v>-9591961</v>
      </c>
      <c r="N38" s="59">
        <v>-73423</v>
      </c>
      <c r="O38" s="59">
        <v>-78576</v>
      </c>
      <c r="P38" s="59">
        <v>-74948</v>
      </c>
      <c r="Q38" s="59">
        <v>-226947</v>
      </c>
      <c r="R38" s="59">
        <v>-75700</v>
      </c>
      <c r="S38" s="59">
        <v>-1264859</v>
      </c>
      <c r="T38" s="59">
        <v>-8645933</v>
      </c>
      <c r="U38" s="59">
        <v>-9986492</v>
      </c>
      <c r="V38" s="59">
        <v>-19800710</v>
      </c>
      <c r="W38" s="59">
        <v>11517277</v>
      </c>
      <c r="X38" s="59">
        <v>-31317987</v>
      </c>
      <c r="Y38" s="60">
        <v>-271.92</v>
      </c>
      <c r="Z38" s="61">
        <v>261707323</v>
      </c>
    </row>
    <row r="39" spans="1:26" ht="12.75">
      <c r="A39" s="57" t="s">
        <v>56</v>
      </c>
      <c r="B39" s="18">
        <v>32604058</v>
      </c>
      <c r="C39" s="18">
        <v>0</v>
      </c>
      <c r="D39" s="58">
        <v>0</v>
      </c>
      <c r="E39" s="59">
        <v>971706420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-7420925</v>
      </c>
      <c r="U39" s="59">
        <v>-7420925</v>
      </c>
      <c r="V39" s="59">
        <v>-7420925</v>
      </c>
      <c r="W39" s="59">
        <v>0</v>
      </c>
      <c r="X39" s="59">
        <v>-7420925</v>
      </c>
      <c r="Y39" s="60">
        <v>0</v>
      </c>
      <c r="Z39" s="61">
        <v>971706420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-529512614</v>
      </c>
      <c r="C42" s="18">
        <v>0</v>
      </c>
      <c r="D42" s="58">
        <v>-475979085</v>
      </c>
      <c r="E42" s="59">
        <v>-421445437</v>
      </c>
      <c r="F42" s="59">
        <v>-27594139</v>
      </c>
      <c r="G42" s="59">
        <v>-44330537</v>
      </c>
      <c r="H42" s="59">
        <v>-41104320</v>
      </c>
      <c r="I42" s="59">
        <v>-113028996</v>
      </c>
      <c r="J42" s="59">
        <v>-41930946</v>
      </c>
      <c r="K42" s="59">
        <v>-39468591</v>
      </c>
      <c r="L42" s="59">
        <v>-45019003</v>
      </c>
      <c r="M42" s="59">
        <v>-126418540</v>
      </c>
      <c r="N42" s="59">
        <v>-47376098</v>
      </c>
      <c r="O42" s="59">
        <v>-40137078</v>
      </c>
      <c r="P42" s="59">
        <v>-43906378</v>
      </c>
      <c r="Q42" s="59">
        <v>-131419554</v>
      </c>
      <c r="R42" s="59">
        <v>-44071134</v>
      </c>
      <c r="S42" s="59">
        <v>-46338177</v>
      </c>
      <c r="T42" s="59">
        <v>-50726003</v>
      </c>
      <c r="U42" s="59">
        <v>-141135314</v>
      </c>
      <c r="V42" s="59">
        <v>-512002404</v>
      </c>
      <c r="W42" s="59">
        <v>-421445437</v>
      </c>
      <c r="X42" s="59">
        <v>-90556967</v>
      </c>
      <c r="Y42" s="60">
        <v>21.49</v>
      </c>
      <c r="Z42" s="61">
        <v>-421445437</v>
      </c>
    </row>
    <row r="43" spans="1:26" ht="12.75">
      <c r="A43" s="57" t="s">
        <v>59</v>
      </c>
      <c r="B43" s="18">
        <v>11403</v>
      </c>
      <c r="C43" s="18">
        <v>0</v>
      </c>
      <c r="D43" s="58">
        <v>-84027057</v>
      </c>
      <c r="E43" s="59">
        <v>-94221904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-748311</v>
      </c>
      <c r="U43" s="59">
        <v>-748311</v>
      </c>
      <c r="V43" s="59">
        <v>-748311</v>
      </c>
      <c r="W43" s="59">
        <v>-78308181</v>
      </c>
      <c r="X43" s="59">
        <v>77559870</v>
      </c>
      <c r="Y43" s="60">
        <v>-99.04</v>
      </c>
      <c r="Z43" s="61">
        <v>-94221904</v>
      </c>
    </row>
    <row r="44" spans="1:26" ht="12.75">
      <c r="A44" s="57" t="s">
        <v>60</v>
      </c>
      <c r="B44" s="18">
        <v>358284</v>
      </c>
      <c r="C44" s="18">
        <v>0</v>
      </c>
      <c r="D44" s="58">
        <v>-357691</v>
      </c>
      <c r="E44" s="59">
        <v>8354078</v>
      </c>
      <c r="F44" s="59">
        <v>41334</v>
      </c>
      <c r="G44" s="59">
        <v>-30380</v>
      </c>
      <c r="H44" s="59">
        <v>12704</v>
      </c>
      <c r="I44" s="59">
        <v>23658</v>
      </c>
      <c r="J44" s="59">
        <v>24737</v>
      </c>
      <c r="K44" s="59">
        <v>-2245</v>
      </c>
      <c r="L44" s="59">
        <v>-58877</v>
      </c>
      <c r="M44" s="59">
        <v>-36385</v>
      </c>
      <c r="N44" s="59">
        <v>30185</v>
      </c>
      <c r="O44" s="59">
        <v>-8539</v>
      </c>
      <c r="P44" s="59">
        <v>-6498</v>
      </c>
      <c r="Q44" s="59">
        <v>15148</v>
      </c>
      <c r="R44" s="59">
        <v>-2421</v>
      </c>
      <c r="S44" s="59">
        <v>-1944</v>
      </c>
      <c r="T44" s="59">
        <v>10887</v>
      </c>
      <c r="U44" s="59">
        <v>6522</v>
      </c>
      <c r="V44" s="59">
        <v>8943</v>
      </c>
      <c r="W44" s="59">
        <v>-357691</v>
      </c>
      <c r="X44" s="59">
        <v>366634</v>
      </c>
      <c r="Y44" s="60">
        <v>-102.5</v>
      </c>
      <c r="Z44" s="61">
        <v>8354078</v>
      </c>
    </row>
    <row r="45" spans="1:26" ht="12.75">
      <c r="A45" s="68" t="s">
        <v>61</v>
      </c>
      <c r="B45" s="21">
        <v>-529142927</v>
      </c>
      <c r="C45" s="21">
        <v>0</v>
      </c>
      <c r="D45" s="103">
        <v>-560363833</v>
      </c>
      <c r="E45" s="104">
        <v>-327134668</v>
      </c>
      <c r="F45" s="104">
        <v>-27552805</v>
      </c>
      <c r="G45" s="104">
        <f>+F45+G42+G43+G44+G83</f>
        <v>-71913722</v>
      </c>
      <c r="H45" s="104">
        <f>+G45+H42+H43+H44+H83</f>
        <v>-113005338</v>
      </c>
      <c r="I45" s="104">
        <f>+H45</f>
        <v>-113005338</v>
      </c>
      <c r="J45" s="104">
        <f>+H45+J42+J43+J44+J83</f>
        <v>-154911547</v>
      </c>
      <c r="K45" s="104">
        <f>+J45+K42+K43+K44+K83</f>
        <v>-194382383</v>
      </c>
      <c r="L45" s="104">
        <f>+K45+L42+L43+L44+L83</f>
        <v>-239460263</v>
      </c>
      <c r="M45" s="104">
        <f>+L45</f>
        <v>-239460263</v>
      </c>
      <c r="N45" s="104">
        <f>+L45+N42+N43+N44+N83</f>
        <v>-286806176</v>
      </c>
      <c r="O45" s="104">
        <f>+N45+O42+O43+O44+O83</f>
        <v>-326951793</v>
      </c>
      <c r="P45" s="104">
        <f>+O45+P42+P43+P44+P83</f>
        <v>-370864669</v>
      </c>
      <c r="Q45" s="104">
        <f>+P45</f>
        <v>-370864669</v>
      </c>
      <c r="R45" s="104">
        <f>+P45+R42+R43+R44+R83</f>
        <v>-414938224</v>
      </c>
      <c r="S45" s="104">
        <f>+R45+S42+S43+S44+S83</f>
        <v>-461278345</v>
      </c>
      <c r="T45" s="104">
        <f>+S45+T42+T43+T44+T83</f>
        <v>-512741772</v>
      </c>
      <c r="U45" s="104">
        <f>+T45</f>
        <v>-512741772</v>
      </c>
      <c r="V45" s="104">
        <f>+U45</f>
        <v>-512741772</v>
      </c>
      <c r="W45" s="104">
        <f>+W83+W42+W43+W44</f>
        <v>-500111309</v>
      </c>
      <c r="X45" s="104">
        <f>+V45-W45</f>
        <v>-12630463</v>
      </c>
      <c r="Y45" s="105">
        <f>+IF(W45&lt;&gt;0,+(X45/W45)*100,0)</f>
        <v>2.525530371479762</v>
      </c>
      <c r="Z45" s="106">
        <v>-327134668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26.866621495791016</v>
      </c>
      <c r="E59" s="10">
        <f t="shared" si="7"/>
        <v>16.625071148217298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16.625071148217298</v>
      </c>
      <c r="X59" s="10">
        <f t="shared" si="7"/>
        <v>0</v>
      </c>
      <c r="Y59" s="10">
        <f t="shared" si="7"/>
        <v>0</v>
      </c>
      <c r="Z59" s="11">
        <f t="shared" si="7"/>
        <v>16.625071148217298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0.00030476691258498115</v>
      </c>
      <c r="E61" s="13">
        <f t="shared" si="7"/>
        <v>0.17738616275839075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0.17738616275839075</v>
      </c>
      <c r="X61" s="13">
        <f t="shared" si="7"/>
        <v>0</v>
      </c>
      <c r="Y61" s="13">
        <f t="shared" si="7"/>
        <v>0</v>
      </c>
      <c r="Z61" s="14">
        <f t="shared" si="7"/>
        <v>0.17738616275839075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0.0014025239480964138</v>
      </c>
      <c r="E62" s="13">
        <f t="shared" si="7"/>
        <v>0.00500480544736371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0.00500480544736371</v>
      </c>
      <c r="X62" s="13">
        <f t="shared" si="7"/>
        <v>0</v>
      </c>
      <c r="Y62" s="13">
        <f t="shared" si="7"/>
        <v>0</v>
      </c>
      <c r="Z62" s="14">
        <f t="shared" si="7"/>
        <v>0.00500480544736371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104.76639637229658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104.76639637229658</v>
      </c>
      <c r="X64" s="13">
        <f t="shared" si="7"/>
        <v>0</v>
      </c>
      <c r="Y64" s="13">
        <f t="shared" si="7"/>
        <v>0</v>
      </c>
      <c r="Z64" s="14">
        <f t="shared" si="7"/>
        <v>104.76639637229658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129516475</v>
      </c>
      <c r="C68" s="18">
        <v>0</v>
      </c>
      <c r="D68" s="19">
        <v>145672034</v>
      </c>
      <c r="E68" s="20">
        <v>141719995</v>
      </c>
      <c r="F68" s="20">
        <v>24800289</v>
      </c>
      <c r="G68" s="20">
        <v>10171244</v>
      </c>
      <c r="H68" s="20">
        <v>10026751</v>
      </c>
      <c r="I68" s="20">
        <v>44998284</v>
      </c>
      <c r="J68" s="20">
        <v>10222117</v>
      </c>
      <c r="K68" s="20">
        <v>10147369</v>
      </c>
      <c r="L68" s="20">
        <v>10273367</v>
      </c>
      <c r="M68" s="20">
        <v>30642853</v>
      </c>
      <c r="N68" s="20">
        <v>10283085</v>
      </c>
      <c r="O68" s="20">
        <v>10272576</v>
      </c>
      <c r="P68" s="20">
        <v>10330961</v>
      </c>
      <c r="Q68" s="20">
        <v>30886622</v>
      </c>
      <c r="R68" s="20">
        <v>10285943</v>
      </c>
      <c r="S68" s="20">
        <v>10313798</v>
      </c>
      <c r="T68" s="20">
        <v>10288425</v>
      </c>
      <c r="U68" s="20">
        <v>30888166</v>
      </c>
      <c r="V68" s="20">
        <v>137415925</v>
      </c>
      <c r="W68" s="20">
        <v>141719995</v>
      </c>
      <c r="X68" s="20">
        <v>0</v>
      </c>
      <c r="Y68" s="19">
        <v>0</v>
      </c>
      <c r="Z68" s="22">
        <v>141719995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154388459</v>
      </c>
      <c r="C70" s="18">
        <v>0</v>
      </c>
      <c r="D70" s="19">
        <v>172590914</v>
      </c>
      <c r="E70" s="20">
        <v>165757574</v>
      </c>
      <c r="F70" s="20">
        <v>13544029</v>
      </c>
      <c r="G70" s="20">
        <v>14076369</v>
      </c>
      <c r="H70" s="20">
        <v>14231710</v>
      </c>
      <c r="I70" s="20">
        <v>41852108</v>
      </c>
      <c r="J70" s="20">
        <v>13292946</v>
      </c>
      <c r="K70" s="20">
        <v>12236018</v>
      </c>
      <c r="L70" s="20">
        <v>14308230</v>
      </c>
      <c r="M70" s="20">
        <v>39837194</v>
      </c>
      <c r="N70" s="20">
        <v>14603396</v>
      </c>
      <c r="O70" s="20">
        <v>13795722</v>
      </c>
      <c r="P70" s="20">
        <v>11813758</v>
      </c>
      <c r="Q70" s="20">
        <v>40212876</v>
      </c>
      <c r="R70" s="20">
        <v>13107721</v>
      </c>
      <c r="S70" s="20">
        <v>12822155</v>
      </c>
      <c r="T70" s="20">
        <v>14648957</v>
      </c>
      <c r="U70" s="20">
        <v>40578833</v>
      </c>
      <c r="V70" s="20">
        <v>162481011</v>
      </c>
      <c r="W70" s="20">
        <v>165757574</v>
      </c>
      <c r="X70" s="20">
        <v>0</v>
      </c>
      <c r="Y70" s="19">
        <v>0</v>
      </c>
      <c r="Z70" s="22">
        <v>165757574</v>
      </c>
    </row>
    <row r="71" spans="1:26" ht="12.75" hidden="1">
      <c r="A71" s="38" t="s">
        <v>67</v>
      </c>
      <c r="B71" s="18">
        <v>80846369</v>
      </c>
      <c r="C71" s="18">
        <v>0</v>
      </c>
      <c r="D71" s="19">
        <v>87057337</v>
      </c>
      <c r="E71" s="20">
        <v>83919346</v>
      </c>
      <c r="F71" s="20">
        <v>6580475</v>
      </c>
      <c r="G71" s="20">
        <v>6763312</v>
      </c>
      <c r="H71" s="20">
        <v>7547919</v>
      </c>
      <c r="I71" s="20">
        <v>20891706</v>
      </c>
      <c r="J71" s="20">
        <v>6871569</v>
      </c>
      <c r="K71" s="20">
        <v>6912032</v>
      </c>
      <c r="L71" s="20">
        <v>7998847</v>
      </c>
      <c r="M71" s="20">
        <v>21782448</v>
      </c>
      <c r="N71" s="20">
        <v>7848021</v>
      </c>
      <c r="O71" s="20">
        <v>7111511</v>
      </c>
      <c r="P71" s="20">
        <v>6147521</v>
      </c>
      <c r="Q71" s="20">
        <v>21107053</v>
      </c>
      <c r="R71" s="20">
        <v>5966148</v>
      </c>
      <c r="S71" s="20">
        <v>6129351</v>
      </c>
      <c r="T71" s="20">
        <v>6276937</v>
      </c>
      <c r="U71" s="20">
        <v>18372436</v>
      </c>
      <c r="V71" s="20">
        <v>82153643</v>
      </c>
      <c r="W71" s="20">
        <v>83919346</v>
      </c>
      <c r="X71" s="20">
        <v>0</v>
      </c>
      <c r="Y71" s="19">
        <v>0</v>
      </c>
      <c r="Z71" s="22">
        <v>83919346</v>
      </c>
    </row>
    <row r="72" spans="1:26" ht="12.75" hidden="1">
      <c r="A72" s="38" t="s">
        <v>68</v>
      </c>
      <c r="B72" s="18">
        <v>76337438</v>
      </c>
      <c r="C72" s="18">
        <v>0</v>
      </c>
      <c r="D72" s="19">
        <v>85498391</v>
      </c>
      <c r="E72" s="20">
        <v>74378436</v>
      </c>
      <c r="F72" s="20">
        <v>6665855</v>
      </c>
      <c r="G72" s="20">
        <v>6444331</v>
      </c>
      <c r="H72" s="20">
        <v>6471245</v>
      </c>
      <c r="I72" s="20">
        <v>19581431</v>
      </c>
      <c r="J72" s="20">
        <v>6392611</v>
      </c>
      <c r="K72" s="20">
        <v>5906077</v>
      </c>
      <c r="L72" s="20">
        <v>6110573</v>
      </c>
      <c r="M72" s="20">
        <v>18409261</v>
      </c>
      <c r="N72" s="20">
        <v>6141685</v>
      </c>
      <c r="O72" s="20">
        <v>6069363</v>
      </c>
      <c r="P72" s="20">
        <v>5873500</v>
      </c>
      <c r="Q72" s="20">
        <v>18084548</v>
      </c>
      <c r="R72" s="20">
        <v>5891834</v>
      </c>
      <c r="S72" s="20">
        <v>5903618</v>
      </c>
      <c r="T72" s="20">
        <v>5871467</v>
      </c>
      <c r="U72" s="20">
        <v>17666919</v>
      </c>
      <c r="V72" s="20">
        <v>73742159</v>
      </c>
      <c r="W72" s="20">
        <v>74378436</v>
      </c>
      <c r="X72" s="20">
        <v>0</v>
      </c>
      <c r="Y72" s="19">
        <v>0</v>
      </c>
      <c r="Z72" s="22">
        <v>74378436</v>
      </c>
    </row>
    <row r="73" spans="1:26" ht="12.75" hidden="1">
      <c r="A73" s="38" t="s">
        <v>69</v>
      </c>
      <c r="B73" s="18">
        <v>44341818</v>
      </c>
      <c r="C73" s="18">
        <v>0</v>
      </c>
      <c r="D73" s="19">
        <v>49789504</v>
      </c>
      <c r="E73" s="20">
        <v>43748229</v>
      </c>
      <c r="F73" s="20">
        <v>3929660</v>
      </c>
      <c r="G73" s="20">
        <v>3845194</v>
      </c>
      <c r="H73" s="20">
        <v>3814195</v>
      </c>
      <c r="I73" s="20">
        <v>11589049</v>
      </c>
      <c r="J73" s="20">
        <v>3720799</v>
      </c>
      <c r="K73" s="20">
        <v>3614523</v>
      </c>
      <c r="L73" s="20">
        <v>3610079</v>
      </c>
      <c r="M73" s="20">
        <v>10945401</v>
      </c>
      <c r="N73" s="20">
        <v>3610809</v>
      </c>
      <c r="O73" s="20">
        <v>3506659</v>
      </c>
      <c r="P73" s="20">
        <v>3467303</v>
      </c>
      <c r="Q73" s="20">
        <v>10584771</v>
      </c>
      <c r="R73" s="20">
        <v>3480605</v>
      </c>
      <c r="S73" s="20">
        <v>3486167</v>
      </c>
      <c r="T73" s="20">
        <v>3479682</v>
      </c>
      <c r="U73" s="20">
        <v>10446454</v>
      </c>
      <c r="V73" s="20">
        <v>43565675</v>
      </c>
      <c r="W73" s="20">
        <v>43748229</v>
      </c>
      <c r="X73" s="20">
        <v>0</v>
      </c>
      <c r="Y73" s="19">
        <v>0</v>
      </c>
      <c r="Z73" s="22">
        <v>43748229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13524780</v>
      </c>
      <c r="C75" s="27">
        <v>0</v>
      </c>
      <c r="D75" s="28">
        <v>11158734</v>
      </c>
      <c r="E75" s="29">
        <v>15255742</v>
      </c>
      <c r="F75" s="29">
        <v>1173355</v>
      </c>
      <c r="G75" s="29">
        <v>1449515</v>
      </c>
      <c r="H75" s="29">
        <v>1487107</v>
      </c>
      <c r="I75" s="29">
        <v>4109977</v>
      </c>
      <c r="J75" s="29">
        <v>1428427</v>
      </c>
      <c r="K75" s="29">
        <v>1202292</v>
      </c>
      <c r="L75" s="29">
        <v>1229496</v>
      </c>
      <c r="M75" s="29">
        <v>3860215</v>
      </c>
      <c r="N75" s="29">
        <v>1246007</v>
      </c>
      <c r="O75" s="29">
        <v>1297279</v>
      </c>
      <c r="P75" s="29">
        <v>1324195</v>
      </c>
      <c r="Q75" s="29">
        <v>3867481</v>
      </c>
      <c r="R75" s="29">
        <v>1103734</v>
      </c>
      <c r="S75" s="29">
        <v>1182766</v>
      </c>
      <c r="T75" s="29">
        <v>1230490</v>
      </c>
      <c r="U75" s="29">
        <v>3516990</v>
      </c>
      <c r="V75" s="29">
        <v>15354663</v>
      </c>
      <c r="W75" s="29">
        <v>15255742</v>
      </c>
      <c r="X75" s="29">
        <v>0</v>
      </c>
      <c r="Y75" s="28">
        <v>0</v>
      </c>
      <c r="Z75" s="30">
        <v>15255742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39137154</v>
      </c>
      <c r="E77" s="20">
        <v>23561050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23561050</v>
      </c>
      <c r="X77" s="20">
        <v>0</v>
      </c>
      <c r="Y77" s="19">
        <v>0</v>
      </c>
      <c r="Z77" s="22">
        <v>23561050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526</v>
      </c>
      <c r="E79" s="20">
        <v>294031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294031</v>
      </c>
      <c r="X79" s="20">
        <v>0</v>
      </c>
      <c r="Y79" s="19">
        <v>0</v>
      </c>
      <c r="Z79" s="22">
        <v>294031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1221</v>
      </c>
      <c r="E80" s="20">
        <v>4200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4200</v>
      </c>
      <c r="X80" s="20">
        <v>0</v>
      </c>
      <c r="Y80" s="19">
        <v>0</v>
      </c>
      <c r="Z80" s="22">
        <v>4200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45833443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45833443</v>
      </c>
      <c r="X82" s="20">
        <v>0</v>
      </c>
      <c r="Y82" s="19">
        <v>0</v>
      </c>
      <c r="Z82" s="22">
        <v>45833443</v>
      </c>
    </row>
    <row r="83" spans="1:26" ht="12.75" hidden="1">
      <c r="A83" s="38"/>
      <c r="B83" s="18"/>
      <c r="C83" s="18"/>
      <c r="D83" s="19"/>
      <c r="E83" s="20">
        <v>180178595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180178595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215548592</v>
      </c>
      <c r="C5" s="18">
        <v>0</v>
      </c>
      <c r="D5" s="58">
        <v>228833000</v>
      </c>
      <c r="E5" s="59">
        <v>229279200</v>
      </c>
      <c r="F5" s="59">
        <v>211311191</v>
      </c>
      <c r="G5" s="59">
        <v>-166050</v>
      </c>
      <c r="H5" s="59">
        <v>-412750</v>
      </c>
      <c r="I5" s="59">
        <v>210732391</v>
      </c>
      <c r="J5" s="59">
        <v>-331636</v>
      </c>
      <c r="K5" s="59">
        <v>9855</v>
      </c>
      <c r="L5" s="59">
        <v>497772</v>
      </c>
      <c r="M5" s="59">
        <v>175991</v>
      </c>
      <c r="N5" s="59">
        <v>96394</v>
      </c>
      <c r="O5" s="59">
        <v>-204440</v>
      </c>
      <c r="P5" s="59">
        <v>408001</v>
      </c>
      <c r="Q5" s="59">
        <v>299955</v>
      </c>
      <c r="R5" s="59">
        <v>513390</v>
      </c>
      <c r="S5" s="59">
        <v>674913</v>
      </c>
      <c r="T5" s="59">
        <v>-557609</v>
      </c>
      <c r="U5" s="59">
        <v>630694</v>
      </c>
      <c r="V5" s="59">
        <v>211839031</v>
      </c>
      <c r="W5" s="59">
        <v>229279200</v>
      </c>
      <c r="X5" s="59">
        <v>-17440169</v>
      </c>
      <c r="Y5" s="60">
        <v>-7.61</v>
      </c>
      <c r="Z5" s="61">
        <v>229279200</v>
      </c>
    </row>
    <row r="6" spans="1:26" ht="12.75">
      <c r="A6" s="57" t="s">
        <v>32</v>
      </c>
      <c r="B6" s="18">
        <v>364764257</v>
      </c>
      <c r="C6" s="18">
        <v>0</v>
      </c>
      <c r="D6" s="58">
        <v>438612093</v>
      </c>
      <c r="E6" s="59">
        <v>427661773</v>
      </c>
      <c r="F6" s="59">
        <v>99645383</v>
      </c>
      <c r="G6" s="59">
        <v>31380440</v>
      </c>
      <c r="H6" s="59">
        <v>27007561</v>
      </c>
      <c r="I6" s="59">
        <v>158033384</v>
      </c>
      <c r="J6" s="59">
        <v>21021710</v>
      </c>
      <c r="K6" s="59">
        <v>24486178</v>
      </c>
      <c r="L6" s="59">
        <v>15831678</v>
      </c>
      <c r="M6" s="59">
        <v>61339566</v>
      </c>
      <c r="N6" s="59">
        <v>38348602</v>
      </c>
      <c r="O6" s="59">
        <v>24162077</v>
      </c>
      <c r="P6" s="59">
        <v>27587331</v>
      </c>
      <c r="Q6" s="59">
        <v>90098010</v>
      </c>
      <c r="R6" s="59">
        <v>42093676</v>
      </c>
      <c r="S6" s="59">
        <v>18296322</v>
      </c>
      <c r="T6" s="59">
        <v>9840329</v>
      </c>
      <c r="U6" s="59">
        <v>70230327</v>
      </c>
      <c r="V6" s="59">
        <v>379701287</v>
      </c>
      <c r="W6" s="59">
        <v>427661773</v>
      </c>
      <c r="X6" s="59">
        <v>-47960486</v>
      </c>
      <c r="Y6" s="60">
        <v>-11.21</v>
      </c>
      <c r="Z6" s="61">
        <v>427661773</v>
      </c>
    </row>
    <row r="7" spans="1:26" ht="12.75">
      <c r="A7" s="57" t="s">
        <v>33</v>
      </c>
      <c r="B7" s="18">
        <v>9443215</v>
      </c>
      <c r="C7" s="18">
        <v>0</v>
      </c>
      <c r="D7" s="58">
        <v>9000000</v>
      </c>
      <c r="E7" s="59">
        <v>4409613</v>
      </c>
      <c r="F7" s="59">
        <v>516831</v>
      </c>
      <c r="G7" s="59">
        <v>710924</v>
      </c>
      <c r="H7" s="59">
        <v>551438</v>
      </c>
      <c r="I7" s="59">
        <v>1779193</v>
      </c>
      <c r="J7" s="59">
        <v>571231</v>
      </c>
      <c r="K7" s="59">
        <v>481814</v>
      </c>
      <c r="L7" s="59">
        <v>407461</v>
      </c>
      <c r="M7" s="59">
        <v>1460506</v>
      </c>
      <c r="N7" s="59">
        <v>273683</v>
      </c>
      <c r="O7" s="59">
        <v>210405</v>
      </c>
      <c r="P7" s="59">
        <v>221537</v>
      </c>
      <c r="Q7" s="59">
        <v>705625</v>
      </c>
      <c r="R7" s="59">
        <v>253927</v>
      </c>
      <c r="S7" s="59">
        <v>210362</v>
      </c>
      <c r="T7" s="59">
        <v>139707</v>
      </c>
      <c r="U7" s="59">
        <v>603996</v>
      </c>
      <c r="V7" s="59">
        <v>4549320</v>
      </c>
      <c r="W7" s="59">
        <v>4409613</v>
      </c>
      <c r="X7" s="59">
        <v>139707</v>
      </c>
      <c r="Y7" s="60">
        <v>3.17</v>
      </c>
      <c r="Z7" s="61">
        <v>4409613</v>
      </c>
    </row>
    <row r="8" spans="1:26" ht="12.75">
      <c r="A8" s="57" t="s">
        <v>34</v>
      </c>
      <c r="B8" s="18">
        <v>145418236</v>
      </c>
      <c r="C8" s="18">
        <v>0</v>
      </c>
      <c r="D8" s="58">
        <v>167299550</v>
      </c>
      <c r="E8" s="59">
        <v>166732255</v>
      </c>
      <c r="F8" s="59">
        <v>37377269</v>
      </c>
      <c r="G8" s="59">
        <v>3477811</v>
      </c>
      <c r="H8" s="59">
        <v>6441414</v>
      </c>
      <c r="I8" s="59">
        <v>47296494</v>
      </c>
      <c r="J8" s="59">
        <v>4646816</v>
      </c>
      <c r="K8" s="59">
        <v>6266405</v>
      </c>
      <c r="L8" s="59">
        <v>13089867</v>
      </c>
      <c r="M8" s="59">
        <v>24003088</v>
      </c>
      <c r="N8" s="59">
        <v>34730746</v>
      </c>
      <c r="O8" s="59">
        <v>1856153</v>
      </c>
      <c r="P8" s="59">
        <v>32361612</v>
      </c>
      <c r="Q8" s="59">
        <v>68948511</v>
      </c>
      <c r="R8" s="59">
        <v>4252629</v>
      </c>
      <c r="S8" s="59">
        <v>2382358</v>
      </c>
      <c r="T8" s="59">
        <v>18000454</v>
      </c>
      <c r="U8" s="59">
        <v>24635441</v>
      </c>
      <c r="V8" s="59">
        <v>164883534</v>
      </c>
      <c r="W8" s="59">
        <v>166732255</v>
      </c>
      <c r="X8" s="59">
        <v>-1848721</v>
      </c>
      <c r="Y8" s="60">
        <v>-1.11</v>
      </c>
      <c r="Z8" s="61">
        <v>166732255</v>
      </c>
    </row>
    <row r="9" spans="1:26" ht="12.75">
      <c r="A9" s="57" t="s">
        <v>35</v>
      </c>
      <c r="B9" s="18">
        <v>156188187</v>
      </c>
      <c r="C9" s="18">
        <v>0</v>
      </c>
      <c r="D9" s="58">
        <v>123197400</v>
      </c>
      <c r="E9" s="59">
        <v>152722369</v>
      </c>
      <c r="F9" s="59">
        <v>4164260</v>
      </c>
      <c r="G9" s="59">
        <v>5079660</v>
      </c>
      <c r="H9" s="59">
        <v>3955497</v>
      </c>
      <c r="I9" s="59">
        <v>13199417</v>
      </c>
      <c r="J9" s="59">
        <v>4291043</v>
      </c>
      <c r="K9" s="59">
        <v>4356902</v>
      </c>
      <c r="L9" s="59">
        <v>3662277</v>
      </c>
      <c r="M9" s="59">
        <v>12310222</v>
      </c>
      <c r="N9" s="59">
        <v>4785883</v>
      </c>
      <c r="O9" s="59">
        <v>4954563</v>
      </c>
      <c r="P9" s="59">
        <v>3350524</v>
      </c>
      <c r="Q9" s="59">
        <v>13090970</v>
      </c>
      <c r="R9" s="59">
        <v>2163100</v>
      </c>
      <c r="S9" s="59">
        <v>2591466</v>
      </c>
      <c r="T9" s="59">
        <v>4697718</v>
      </c>
      <c r="U9" s="59">
        <v>9452284</v>
      </c>
      <c r="V9" s="59">
        <v>48052893</v>
      </c>
      <c r="W9" s="59">
        <v>152722369</v>
      </c>
      <c r="X9" s="59">
        <v>-104669476</v>
      </c>
      <c r="Y9" s="60">
        <v>-68.54</v>
      </c>
      <c r="Z9" s="61">
        <v>152722369</v>
      </c>
    </row>
    <row r="10" spans="1:26" ht="20.25">
      <c r="A10" s="62" t="s">
        <v>112</v>
      </c>
      <c r="B10" s="63">
        <f>SUM(B5:B9)</f>
        <v>891362487</v>
      </c>
      <c r="C10" s="63">
        <f>SUM(C5:C9)</f>
        <v>0</v>
      </c>
      <c r="D10" s="64">
        <f aca="true" t="shared" si="0" ref="D10:Z10">SUM(D5:D9)</f>
        <v>966942043</v>
      </c>
      <c r="E10" s="65">
        <f t="shared" si="0"/>
        <v>980805210</v>
      </c>
      <c r="F10" s="65">
        <f t="shared" si="0"/>
        <v>353014934</v>
      </c>
      <c r="G10" s="65">
        <f t="shared" si="0"/>
        <v>40482785</v>
      </c>
      <c r="H10" s="65">
        <f t="shared" si="0"/>
        <v>37543160</v>
      </c>
      <c r="I10" s="65">
        <f t="shared" si="0"/>
        <v>431040879</v>
      </c>
      <c r="J10" s="65">
        <f t="shared" si="0"/>
        <v>30199164</v>
      </c>
      <c r="K10" s="65">
        <f t="shared" si="0"/>
        <v>35601154</v>
      </c>
      <c r="L10" s="65">
        <f t="shared" si="0"/>
        <v>33489055</v>
      </c>
      <c r="M10" s="65">
        <f t="shared" si="0"/>
        <v>99289373</v>
      </c>
      <c r="N10" s="65">
        <f t="shared" si="0"/>
        <v>78235308</v>
      </c>
      <c r="O10" s="65">
        <f t="shared" si="0"/>
        <v>30978758</v>
      </c>
      <c r="P10" s="65">
        <f t="shared" si="0"/>
        <v>63929005</v>
      </c>
      <c r="Q10" s="65">
        <f t="shared" si="0"/>
        <v>173143071</v>
      </c>
      <c r="R10" s="65">
        <f t="shared" si="0"/>
        <v>49276722</v>
      </c>
      <c r="S10" s="65">
        <f t="shared" si="0"/>
        <v>24155421</v>
      </c>
      <c r="T10" s="65">
        <f t="shared" si="0"/>
        <v>32120599</v>
      </c>
      <c r="U10" s="65">
        <f t="shared" si="0"/>
        <v>105552742</v>
      </c>
      <c r="V10" s="65">
        <f t="shared" si="0"/>
        <v>809026065</v>
      </c>
      <c r="W10" s="65">
        <f t="shared" si="0"/>
        <v>980805210</v>
      </c>
      <c r="X10" s="65">
        <f t="shared" si="0"/>
        <v>-171779145</v>
      </c>
      <c r="Y10" s="66">
        <f>+IF(W10&lt;&gt;0,(X10/W10)*100,0)</f>
        <v>-17.514093853559363</v>
      </c>
      <c r="Z10" s="67">
        <f t="shared" si="0"/>
        <v>980805210</v>
      </c>
    </row>
    <row r="11" spans="1:26" ht="12.75">
      <c r="A11" s="57" t="s">
        <v>36</v>
      </c>
      <c r="B11" s="18">
        <v>231405532</v>
      </c>
      <c r="C11" s="18">
        <v>0</v>
      </c>
      <c r="D11" s="58">
        <v>290474268</v>
      </c>
      <c r="E11" s="59">
        <v>246942412</v>
      </c>
      <c r="F11" s="59">
        <v>19239627</v>
      </c>
      <c r="G11" s="59">
        <v>19300989</v>
      </c>
      <c r="H11" s="59">
        <v>19595111</v>
      </c>
      <c r="I11" s="59">
        <v>58135727</v>
      </c>
      <c r="J11" s="59">
        <v>20392586</v>
      </c>
      <c r="K11" s="59">
        <v>31413541</v>
      </c>
      <c r="L11" s="59">
        <v>21249917</v>
      </c>
      <c r="M11" s="59">
        <v>73056044</v>
      </c>
      <c r="N11" s="59">
        <v>22737965</v>
      </c>
      <c r="O11" s="59">
        <v>21314487</v>
      </c>
      <c r="P11" s="59">
        <v>19530782</v>
      </c>
      <c r="Q11" s="59">
        <v>63583234</v>
      </c>
      <c r="R11" s="59">
        <v>20298464</v>
      </c>
      <c r="S11" s="59">
        <v>20603853</v>
      </c>
      <c r="T11" s="59">
        <v>21824708</v>
      </c>
      <c r="U11" s="59">
        <v>62727025</v>
      </c>
      <c r="V11" s="59">
        <v>257502030</v>
      </c>
      <c r="W11" s="59">
        <v>246942412</v>
      </c>
      <c r="X11" s="59">
        <v>10559618</v>
      </c>
      <c r="Y11" s="60">
        <v>4.28</v>
      </c>
      <c r="Z11" s="61">
        <v>246942412</v>
      </c>
    </row>
    <row r="12" spans="1:26" ht="12.75">
      <c r="A12" s="57" t="s">
        <v>37</v>
      </c>
      <c r="B12" s="18">
        <v>8569577</v>
      </c>
      <c r="C12" s="18">
        <v>0</v>
      </c>
      <c r="D12" s="58">
        <v>9981800</v>
      </c>
      <c r="E12" s="59">
        <v>10244702</v>
      </c>
      <c r="F12" s="59">
        <v>696664</v>
      </c>
      <c r="G12" s="59">
        <v>658396</v>
      </c>
      <c r="H12" s="59">
        <v>739858</v>
      </c>
      <c r="I12" s="59">
        <v>2094918</v>
      </c>
      <c r="J12" s="59">
        <v>554223</v>
      </c>
      <c r="K12" s="59">
        <v>688176</v>
      </c>
      <c r="L12" s="59">
        <v>686601</v>
      </c>
      <c r="M12" s="59">
        <v>1929000</v>
      </c>
      <c r="N12" s="59">
        <v>666836</v>
      </c>
      <c r="O12" s="59">
        <v>668572</v>
      </c>
      <c r="P12" s="59">
        <v>686602</v>
      </c>
      <c r="Q12" s="59">
        <v>2022010</v>
      </c>
      <c r="R12" s="59">
        <v>686602</v>
      </c>
      <c r="S12" s="59">
        <v>686602</v>
      </c>
      <c r="T12" s="59">
        <v>689221</v>
      </c>
      <c r="U12" s="59">
        <v>2062425</v>
      </c>
      <c r="V12" s="59">
        <v>8108353</v>
      </c>
      <c r="W12" s="59">
        <v>10244702</v>
      </c>
      <c r="X12" s="59">
        <v>-2136349</v>
      </c>
      <c r="Y12" s="60">
        <v>-20.85</v>
      </c>
      <c r="Z12" s="61">
        <v>10244702</v>
      </c>
    </row>
    <row r="13" spans="1:26" ht="12.75">
      <c r="A13" s="57" t="s">
        <v>113</v>
      </c>
      <c r="B13" s="18">
        <v>33372692</v>
      </c>
      <c r="C13" s="18">
        <v>0</v>
      </c>
      <c r="D13" s="58">
        <v>33423800</v>
      </c>
      <c r="E13" s="59">
        <v>33423800</v>
      </c>
      <c r="F13" s="59">
        <v>0</v>
      </c>
      <c r="G13" s="59">
        <v>21830</v>
      </c>
      <c r="H13" s="59">
        <v>24766</v>
      </c>
      <c r="I13" s="59">
        <v>46596</v>
      </c>
      <c r="J13" s="59">
        <v>1696</v>
      </c>
      <c r="K13" s="59">
        <v>1565</v>
      </c>
      <c r="L13" s="59">
        <v>531</v>
      </c>
      <c r="M13" s="59">
        <v>3792</v>
      </c>
      <c r="N13" s="59">
        <v>204</v>
      </c>
      <c r="O13" s="59">
        <v>114</v>
      </c>
      <c r="P13" s="59">
        <v>0</v>
      </c>
      <c r="Q13" s="59">
        <v>318</v>
      </c>
      <c r="R13" s="59">
        <v>0</v>
      </c>
      <c r="S13" s="59">
        <v>0</v>
      </c>
      <c r="T13" s="59">
        <v>33373331</v>
      </c>
      <c r="U13" s="59">
        <v>33373331</v>
      </c>
      <c r="V13" s="59">
        <v>33424037</v>
      </c>
      <c r="W13" s="59">
        <v>33423800</v>
      </c>
      <c r="X13" s="59">
        <v>237</v>
      </c>
      <c r="Y13" s="60">
        <v>0</v>
      </c>
      <c r="Z13" s="61">
        <v>33423800</v>
      </c>
    </row>
    <row r="14" spans="1:26" ht="12.75">
      <c r="A14" s="57" t="s">
        <v>38</v>
      </c>
      <c r="B14" s="18">
        <v>30864402</v>
      </c>
      <c r="C14" s="18">
        <v>0</v>
      </c>
      <c r="D14" s="58">
        <v>31267980</v>
      </c>
      <c r="E14" s="59">
        <v>31280223</v>
      </c>
      <c r="F14" s="59">
        <v>0</v>
      </c>
      <c r="G14" s="59">
        <v>2933022</v>
      </c>
      <c r="H14" s="59">
        <v>677213</v>
      </c>
      <c r="I14" s="59">
        <v>3610235</v>
      </c>
      <c r="J14" s="59">
        <v>-1604746</v>
      </c>
      <c r="K14" s="59">
        <v>6386</v>
      </c>
      <c r="L14" s="59">
        <v>6144111</v>
      </c>
      <c r="M14" s="59">
        <v>4545751</v>
      </c>
      <c r="N14" s="59">
        <v>2281745</v>
      </c>
      <c r="O14" s="59">
        <v>486944</v>
      </c>
      <c r="P14" s="59">
        <v>626513</v>
      </c>
      <c r="Q14" s="59">
        <v>3395202</v>
      </c>
      <c r="R14" s="59">
        <v>12055</v>
      </c>
      <c r="S14" s="59">
        <v>0</v>
      </c>
      <c r="T14" s="59">
        <v>8344805</v>
      </c>
      <c r="U14" s="59">
        <v>8356860</v>
      </c>
      <c r="V14" s="59">
        <v>19908048</v>
      </c>
      <c r="W14" s="59">
        <v>31280223</v>
      </c>
      <c r="X14" s="59">
        <v>-11372175</v>
      </c>
      <c r="Y14" s="60">
        <v>-36.36</v>
      </c>
      <c r="Z14" s="61">
        <v>31280223</v>
      </c>
    </row>
    <row r="15" spans="1:26" ht="12.75">
      <c r="A15" s="57" t="s">
        <v>39</v>
      </c>
      <c r="B15" s="18">
        <v>212694853</v>
      </c>
      <c r="C15" s="18">
        <v>0</v>
      </c>
      <c r="D15" s="58">
        <v>222508839</v>
      </c>
      <c r="E15" s="59">
        <v>230850279</v>
      </c>
      <c r="F15" s="59">
        <v>23346202</v>
      </c>
      <c r="G15" s="59">
        <v>26378514</v>
      </c>
      <c r="H15" s="59">
        <v>25503919</v>
      </c>
      <c r="I15" s="59">
        <v>75228635</v>
      </c>
      <c r="J15" s="59">
        <v>15296715</v>
      </c>
      <c r="K15" s="59">
        <v>15921065</v>
      </c>
      <c r="L15" s="59">
        <v>17033218</v>
      </c>
      <c r="M15" s="59">
        <v>48250998</v>
      </c>
      <c r="N15" s="59">
        <v>17179059</v>
      </c>
      <c r="O15" s="59">
        <v>15440309</v>
      </c>
      <c r="P15" s="59">
        <v>15084670</v>
      </c>
      <c r="Q15" s="59">
        <v>47704038</v>
      </c>
      <c r="R15" s="59">
        <v>17217968</v>
      </c>
      <c r="S15" s="59">
        <v>13208606</v>
      </c>
      <c r="T15" s="59">
        <v>17763799</v>
      </c>
      <c r="U15" s="59">
        <v>48190373</v>
      </c>
      <c r="V15" s="59">
        <v>219374044</v>
      </c>
      <c r="W15" s="59">
        <v>230850279</v>
      </c>
      <c r="X15" s="59">
        <v>-11476235</v>
      </c>
      <c r="Y15" s="60">
        <v>-4.97</v>
      </c>
      <c r="Z15" s="61">
        <v>230850279</v>
      </c>
    </row>
    <row r="16" spans="1:26" ht="12.75">
      <c r="A16" s="57" t="s">
        <v>34</v>
      </c>
      <c r="B16" s="18">
        <v>6353304</v>
      </c>
      <c r="C16" s="18">
        <v>0</v>
      </c>
      <c r="D16" s="58">
        <v>4317300</v>
      </c>
      <c r="E16" s="59">
        <v>6081025</v>
      </c>
      <c r="F16" s="59">
        <v>-40150</v>
      </c>
      <c r="G16" s="59">
        <v>34024</v>
      </c>
      <c r="H16" s="59">
        <v>47026</v>
      </c>
      <c r="I16" s="59">
        <v>40900</v>
      </c>
      <c r="J16" s="59">
        <v>108182</v>
      </c>
      <c r="K16" s="59">
        <v>407858</v>
      </c>
      <c r="L16" s="59">
        <v>89004</v>
      </c>
      <c r="M16" s="59">
        <v>605044</v>
      </c>
      <c r="N16" s="59">
        <v>56457</v>
      </c>
      <c r="O16" s="59">
        <v>327378</v>
      </c>
      <c r="P16" s="59">
        <v>4440</v>
      </c>
      <c r="Q16" s="59">
        <v>388275</v>
      </c>
      <c r="R16" s="59">
        <v>150000</v>
      </c>
      <c r="S16" s="59">
        <v>239000</v>
      </c>
      <c r="T16" s="59">
        <v>967000</v>
      </c>
      <c r="U16" s="59">
        <v>1356000</v>
      </c>
      <c r="V16" s="59">
        <v>2390219</v>
      </c>
      <c r="W16" s="59">
        <v>6081025</v>
      </c>
      <c r="X16" s="59">
        <v>-3690806</v>
      </c>
      <c r="Y16" s="60">
        <v>-60.69</v>
      </c>
      <c r="Z16" s="61">
        <v>6081025</v>
      </c>
    </row>
    <row r="17" spans="1:26" ht="12.75">
      <c r="A17" s="57" t="s">
        <v>40</v>
      </c>
      <c r="B17" s="18">
        <v>368042021</v>
      </c>
      <c r="C17" s="18">
        <v>0</v>
      </c>
      <c r="D17" s="58">
        <v>372935965</v>
      </c>
      <c r="E17" s="59">
        <v>396942197</v>
      </c>
      <c r="F17" s="59">
        <v>56483299</v>
      </c>
      <c r="G17" s="59">
        <v>13050752</v>
      </c>
      <c r="H17" s="59">
        <v>27912222</v>
      </c>
      <c r="I17" s="59">
        <v>97446273</v>
      </c>
      <c r="J17" s="59">
        <v>28928370</v>
      </c>
      <c r="K17" s="59">
        <v>21299412</v>
      </c>
      <c r="L17" s="59">
        <v>32464578</v>
      </c>
      <c r="M17" s="59">
        <v>82692360</v>
      </c>
      <c r="N17" s="59">
        <v>13697893</v>
      </c>
      <c r="O17" s="59">
        <v>24666580</v>
      </c>
      <c r="P17" s="59">
        <v>17758609</v>
      </c>
      <c r="Q17" s="59">
        <v>56123082</v>
      </c>
      <c r="R17" s="59">
        <v>13066094</v>
      </c>
      <c r="S17" s="59">
        <v>9747154</v>
      </c>
      <c r="T17" s="59">
        <v>122232895</v>
      </c>
      <c r="U17" s="59">
        <v>145046143</v>
      </c>
      <c r="V17" s="59">
        <v>381307858</v>
      </c>
      <c r="W17" s="59">
        <v>396942197</v>
      </c>
      <c r="X17" s="59">
        <v>-15634339</v>
      </c>
      <c r="Y17" s="60">
        <v>-3.94</v>
      </c>
      <c r="Z17" s="61">
        <v>396942197</v>
      </c>
    </row>
    <row r="18" spans="1:26" ht="12.75">
      <c r="A18" s="68" t="s">
        <v>41</v>
      </c>
      <c r="B18" s="69">
        <f>SUM(B11:B17)</f>
        <v>891302381</v>
      </c>
      <c r="C18" s="69">
        <f>SUM(C11:C17)</f>
        <v>0</v>
      </c>
      <c r="D18" s="70">
        <f aca="true" t="shared" si="1" ref="D18:Z18">SUM(D11:D17)</f>
        <v>964909952</v>
      </c>
      <c r="E18" s="71">
        <f t="shared" si="1"/>
        <v>955764638</v>
      </c>
      <c r="F18" s="71">
        <f t="shared" si="1"/>
        <v>99725642</v>
      </c>
      <c r="G18" s="71">
        <f t="shared" si="1"/>
        <v>62377527</v>
      </c>
      <c r="H18" s="71">
        <f t="shared" si="1"/>
        <v>74500115</v>
      </c>
      <c r="I18" s="71">
        <f t="shared" si="1"/>
        <v>236603284</v>
      </c>
      <c r="J18" s="71">
        <f t="shared" si="1"/>
        <v>63677026</v>
      </c>
      <c r="K18" s="71">
        <f t="shared" si="1"/>
        <v>69738003</v>
      </c>
      <c r="L18" s="71">
        <f t="shared" si="1"/>
        <v>77667960</v>
      </c>
      <c r="M18" s="71">
        <f t="shared" si="1"/>
        <v>211082989</v>
      </c>
      <c r="N18" s="71">
        <f t="shared" si="1"/>
        <v>56620159</v>
      </c>
      <c r="O18" s="71">
        <f t="shared" si="1"/>
        <v>62904384</v>
      </c>
      <c r="P18" s="71">
        <f t="shared" si="1"/>
        <v>53691616</v>
      </c>
      <c r="Q18" s="71">
        <f t="shared" si="1"/>
        <v>173216159</v>
      </c>
      <c r="R18" s="71">
        <f t="shared" si="1"/>
        <v>51431183</v>
      </c>
      <c r="S18" s="71">
        <f t="shared" si="1"/>
        <v>44485215</v>
      </c>
      <c r="T18" s="71">
        <f t="shared" si="1"/>
        <v>205195759</v>
      </c>
      <c r="U18" s="71">
        <f t="shared" si="1"/>
        <v>301112157</v>
      </c>
      <c r="V18" s="71">
        <f t="shared" si="1"/>
        <v>922014589</v>
      </c>
      <c r="W18" s="71">
        <f t="shared" si="1"/>
        <v>955764638</v>
      </c>
      <c r="X18" s="71">
        <f t="shared" si="1"/>
        <v>-33750049</v>
      </c>
      <c r="Y18" s="66">
        <f>+IF(W18&lt;&gt;0,(X18/W18)*100,0)</f>
        <v>-3.531209218058557</v>
      </c>
      <c r="Z18" s="72">
        <f t="shared" si="1"/>
        <v>955764638</v>
      </c>
    </row>
    <row r="19" spans="1:26" ht="12.75">
      <c r="A19" s="68" t="s">
        <v>42</v>
      </c>
      <c r="B19" s="73">
        <f>+B10-B18</f>
        <v>60106</v>
      </c>
      <c r="C19" s="73">
        <f>+C10-C18</f>
        <v>0</v>
      </c>
      <c r="D19" s="74">
        <f aca="true" t="shared" si="2" ref="D19:Z19">+D10-D18</f>
        <v>2032091</v>
      </c>
      <c r="E19" s="75">
        <f t="shared" si="2"/>
        <v>25040572</v>
      </c>
      <c r="F19" s="75">
        <f t="shared" si="2"/>
        <v>253289292</v>
      </c>
      <c r="G19" s="75">
        <f t="shared" si="2"/>
        <v>-21894742</v>
      </c>
      <c r="H19" s="75">
        <f t="shared" si="2"/>
        <v>-36956955</v>
      </c>
      <c r="I19" s="75">
        <f t="shared" si="2"/>
        <v>194437595</v>
      </c>
      <c r="J19" s="75">
        <f t="shared" si="2"/>
        <v>-33477862</v>
      </c>
      <c r="K19" s="75">
        <f t="shared" si="2"/>
        <v>-34136849</v>
      </c>
      <c r="L19" s="75">
        <f t="shared" si="2"/>
        <v>-44178905</v>
      </c>
      <c r="M19" s="75">
        <f t="shared" si="2"/>
        <v>-111793616</v>
      </c>
      <c r="N19" s="75">
        <f t="shared" si="2"/>
        <v>21615149</v>
      </c>
      <c r="O19" s="75">
        <f t="shared" si="2"/>
        <v>-31925626</v>
      </c>
      <c r="P19" s="75">
        <f t="shared" si="2"/>
        <v>10237389</v>
      </c>
      <c r="Q19" s="75">
        <f t="shared" si="2"/>
        <v>-73088</v>
      </c>
      <c r="R19" s="75">
        <f t="shared" si="2"/>
        <v>-2154461</v>
      </c>
      <c r="S19" s="75">
        <f t="shared" si="2"/>
        <v>-20329794</v>
      </c>
      <c r="T19" s="75">
        <f t="shared" si="2"/>
        <v>-173075160</v>
      </c>
      <c r="U19" s="75">
        <f t="shared" si="2"/>
        <v>-195559415</v>
      </c>
      <c r="V19" s="75">
        <f t="shared" si="2"/>
        <v>-112988524</v>
      </c>
      <c r="W19" s="75">
        <f>IF(E10=E18,0,W10-W18)</f>
        <v>25040572</v>
      </c>
      <c r="X19" s="75">
        <f t="shared" si="2"/>
        <v>-138029096</v>
      </c>
      <c r="Y19" s="76">
        <f>+IF(W19&lt;&gt;0,(X19/W19)*100,0)</f>
        <v>-551.2218171374041</v>
      </c>
      <c r="Z19" s="77">
        <f t="shared" si="2"/>
        <v>25040572</v>
      </c>
    </row>
    <row r="20" spans="1:26" ht="20.25">
      <c r="A20" s="78" t="s">
        <v>43</v>
      </c>
      <c r="B20" s="79">
        <v>47127077</v>
      </c>
      <c r="C20" s="79">
        <v>0</v>
      </c>
      <c r="D20" s="80">
        <v>50129450</v>
      </c>
      <c r="E20" s="81">
        <v>66436594</v>
      </c>
      <c r="F20" s="81">
        <v>0</v>
      </c>
      <c r="G20" s="81">
        <v>2994425</v>
      </c>
      <c r="H20" s="81">
        <v>4997145</v>
      </c>
      <c r="I20" s="81">
        <v>7991570</v>
      </c>
      <c r="J20" s="81">
        <v>7418900</v>
      </c>
      <c r="K20" s="81">
        <v>7353678</v>
      </c>
      <c r="L20" s="81">
        <v>5231048</v>
      </c>
      <c r="M20" s="81">
        <v>20003626</v>
      </c>
      <c r="N20" s="81">
        <v>1103485</v>
      </c>
      <c r="O20" s="81">
        <v>3615150</v>
      </c>
      <c r="P20" s="81">
        <v>5358394</v>
      </c>
      <c r="Q20" s="81">
        <v>10077029</v>
      </c>
      <c r="R20" s="81">
        <v>1590847</v>
      </c>
      <c r="S20" s="81">
        <v>6773565</v>
      </c>
      <c r="T20" s="81">
        <v>10938841</v>
      </c>
      <c r="U20" s="81">
        <v>19303253</v>
      </c>
      <c r="V20" s="81">
        <v>57375478</v>
      </c>
      <c r="W20" s="81">
        <v>66436594</v>
      </c>
      <c r="X20" s="81">
        <v>-9061116</v>
      </c>
      <c r="Y20" s="82">
        <v>-13.64</v>
      </c>
      <c r="Z20" s="83">
        <v>66436594</v>
      </c>
    </row>
    <row r="21" spans="1:26" ht="41.25">
      <c r="A21" s="84" t="s">
        <v>114</v>
      </c>
      <c r="B21" s="85">
        <v>1909928</v>
      </c>
      <c r="C21" s="85">
        <v>0</v>
      </c>
      <c r="D21" s="86">
        <v>568800</v>
      </c>
      <c r="E21" s="87">
        <v>1295300</v>
      </c>
      <c r="F21" s="87">
        <v>0</v>
      </c>
      <c r="G21" s="87">
        <v>0</v>
      </c>
      <c r="H21" s="87">
        <v>0</v>
      </c>
      <c r="I21" s="87">
        <v>0</v>
      </c>
      <c r="J21" s="87">
        <v>43586</v>
      </c>
      <c r="K21" s="87">
        <v>206903</v>
      </c>
      <c r="L21" s="87">
        <v>840201</v>
      </c>
      <c r="M21" s="87">
        <v>1090690</v>
      </c>
      <c r="N21" s="87">
        <v>0</v>
      </c>
      <c r="O21" s="87">
        <v>0</v>
      </c>
      <c r="P21" s="87">
        <v>17752</v>
      </c>
      <c r="Q21" s="87">
        <v>17752</v>
      </c>
      <c r="R21" s="87">
        <v>0</v>
      </c>
      <c r="S21" s="87">
        <v>0</v>
      </c>
      <c r="T21" s="87">
        <v>0</v>
      </c>
      <c r="U21" s="87">
        <v>0</v>
      </c>
      <c r="V21" s="87">
        <v>1108442</v>
      </c>
      <c r="W21" s="87">
        <v>1295300</v>
      </c>
      <c r="X21" s="87">
        <v>-186858</v>
      </c>
      <c r="Y21" s="88">
        <v>-14.43</v>
      </c>
      <c r="Z21" s="89">
        <v>1295300</v>
      </c>
    </row>
    <row r="22" spans="1:26" ht="12.75">
      <c r="A22" s="90" t="s">
        <v>115</v>
      </c>
      <c r="B22" s="91">
        <f>SUM(B19:B21)</f>
        <v>49097111</v>
      </c>
      <c r="C22" s="91">
        <f>SUM(C19:C21)</f>
        <v>0</v>
      </c>
      <c r="D22" s="92">
        <f aca="true" t="shared" si="3" ref="D22:Z22">SUM(D19:D21)</f>
        <v>52730341</v>
      </c>
      <c r="E22" s="93">
        <f t="shared" si="3"/>
        <v>92772466</v>
      </c>
      <c r="F22" s="93">
        <f t="shared" si="3"/>
        <v>253289292</v>
      </c>
      <c r="G22" s="93">
        <f t="shared" si="3"/>
        <v>-18900317</v>
      </c>
      <c r="H22" s="93">
        <f t="shared" si="3"/>
        <v>-31959810</v>
      </c>
      <c r="I22" s="93">
        <f t="shared" si="3"/>
        <v>202429165</v>
      </c>
      <c r="J22" s="93">
        <f t="shared" si="3"/>
        <v>-26015376</v>
      </c>
      <c r="K22" s="93">
        <f t="shared" si="3"/>
        <v>-26576268</v>
      </c>
      <c r="L22" s="93">
        <f t="shared" si="3"/>
        <v>-38107656</v>
      </c>
      <c r="M22" s="93">
        <f t="shared" si="3"/>
        <v>-90699300</v>
      </c>
      <c r="N22" s="93">
        <f t="shared" si="3"/>
        <v>22718634</v>
      </c>
      <c r="O22" s="93">
        <f t="shared" si="3"/>
        <v>-28310476</v>
      </c>
      <c r="P22" s="93">
        <f t="shared" si="3"/>
        <v>15613535</v>
      </c>
      <c r="Q22" s="93">
        <f t="shared" si="3"/>
        <v>10021693</v>
      </c>
      <c r="R22" s="93">
        <f t="shared" si="3"/>
        <v>-563614</v>
      </c>
      <c r="S22" s="93">
        <f t="shared" si="3"/>
        <v>-13556229</v>
      </c>
      <c r="T22" s="93">
        <f t="shared" si="3"/>
        <v>-162136319</v>
      </c>
      <c r="U22" s="93">
        <f t="shared" si="3"/>
        <v>-176256162</v>
      </c>
      <c r="V22" s="93">
        <f t="shared" si="3"/>
        <v>-54504604</v>
      </c>
      <c r="W22" s="93">
        <f t="shared" si="3"/>
        <v>92772466</v>
      </c>
      <c r="X22" s="93">
        <f t="shared" si="3"/>
        <v>-147277070</v>
      </c>
      <c r="Y22" s="94">
        <f>+IF(W22&lt;&gt;0,(X22/W22)*100,0)</f>
        <v>-158.75084100922788</v>
      </c>
      <c r="Z22" s="95">
        <f t="shared" si="3"/>
        <v>92772466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49097111</v>
      </c>
      <c r="C24" s="73">
        <f>SUM(C22:C23)</f>
        <v>0</v>
      </c>
      <c r="D24" s="74">
        <f aca="true" t="shared" si="4" ref="D24:Z24">SUM(D22:D23)</f>
        <v>52730341</v>
      </c>
      <c r="E24" s="75">
        <f t="shared" si="4"/>
        <v>92772466</v>
      </c>
      <c r="F24" s="75">
        <f t="shared" si="4"/>
        <v>253289292</v>
      </c>
      <c r="G24" s="75">
        <f t="shared" si="4"/>
        <v>-18900317</v>
      </c>
      <c r="H24" s="75">
        <f t="shared" si="4"/>
        <v>-31959810</v>
      </c>
      <c r="I24" s="75">
        <f t="shared" si="4"/>
        <v>202429165</v>
      </c>
      <c r="J24" s="75">
        <f t="shared" si="4"/>
        <v>-26015376</v>
      </c>
      <c r="K24" s="75">
        <f t="shared" si="4"/>
        <v>-26576268</v>
      </c>
      <c r="L24" s="75">
        <f t="shared" si="4"/>
        <v>-38107656</v>
      </c>
      <c r="M24" s="75">
        <f t="shared" si="4"/>
        <v>-90699300</v>
      </c>
      <c r="N24" s="75">
        <f t="shared" si="4"/>
        <v>22718634</v>
      </c>
      <c r="O24" s="75">
        <f t="shared" si="4"/>
        <v>-28310476</v>
      </c>
      <c r="P24" s="75">
        <f t="shared" si="4"/>
        <v>15613535</v>
      </c>
      <c r="Q24" s="75">
        <f t="shared" si="4"/>
        <v>10021693</v>
      </c>
      <c r="R24" s="75">
        <f t="shared" si="4"/>
        <v>-563614</v>
      </c>
      <c r="S24" s="75">
        <f t="shared" si="4"/>
        <v>-13556229</v>
      </c>
      <c r="T24" s="75">
        <f t="shared" si="4"/>
        <v>-162136319</v>
      </c>
      <c r="U24" s="75">
        <f t="shared" si="4"/>
        <v>-176256162</v>
      </c>
      <c r="V24" s="75">
        <f t="shared" si="4"/>
        <v>-54504604</v>
      </c>
      <c r="W24" s="75">
        <f t="shared" si="4"/>
        <v>92772466</v>
      </c>
      <c r="X24" s="75">
        <f t="shared" si="4"/>
        <v>-147277070</v>
      </c>
      <c r="Y24" s="76">
        <f>+IF(W24&lt;&gt;0,(X24/W24)*100,0)</f>
        <v>-158.75084100922788</v>
      </c>
      <c r="Z24" s="77">
        <f t="shared" si="4"/>
        <v>92772466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20207936</v>
      </c>
      <c r="C27" s="21">
        <v>0</v>
      </c>
      <c r="D27" s="103">
        <v>217575258</v>
      </c>
      <c r="E27" s="104">
        <v>186917086</v>
      </c>
      <c r="F27" s="104">
        <v>13998064</v>
      </c>
      <c r="G27" s="104">
        <v>9886178</v>
      </c>
      <c r="H27" s="104">
        <v>10246276</v>
      </c>
      <c r="I27" s="104">
        <v>34130518</v>
      </c>
      <c r="J27" s="104">
        <v>12307785</v>
      </c>
      <c r="K27" s="104">
        <v>22027054</v>
      </c>
      <c r="L27" s="104">
        <v>12015975</v>
      </c>
      <c r="M27" s="104">
        <v>46350814</v>
      </c>
      <c r="N27" s="104">
        <v>3359711</v>
      </c>
      <c r="O27" s="104">
        <v>3115080</v>
      </c>
      <c r="P27" s="104">
        <v>10508154</v>
      </c>
      <c r="Q27" s="104">
        <v>16982945</v>
      </c>
      <c r="R27" s="104">
        <v>8818964</v>
      </c>
      <c r="S27" s="104">
        <v>5160098</v>
      </c>
      <c r="T27" s="104">
        <v>23913559</v>
      </c>
      <c r="U27" s="104">
        <v>37892621</v>
      </c>
      <c r="V27" s="104">
        <v>135356898</v>
      </c>
      <c r="W27" s="104">
        <v>186917086</v>
      </c>
      <c r="X27" s="104">
        <v>-51560188</v>
      </c>
      <c r="Y27" s="105">
        <v>-27.58</v>
      </c>
      <c r="Z27" s="106">
        <v>186917086</v>
      </c>
    </row>
    <row r="28" spans="1:26" ht="12.75">
      <c r="A28" s="107" t="s">
        <v>47</v>
      </c>
      <c r="B28" s="18">
        <v>0</v>
      </c>
      <c r="C28" s="18">
        <v>0</v>
      </c>
      <c r="D28" s="58">
        <v>53518200</v>
      </c>
      <c r="E28" s="59">
        <v>63718305</v>
      </c>
      <c r="F28" s="59">
        <v>1473222</v>
      </c>
      <c r="G28" s="59">
        <v>1722221</v>
      </c>
      <c r="H28" s="59">
        <v>4579865</v>
      </c>
      <c r="I28" s="59">
        <v>7775308</v>
      </c>
      <c r="J28" s="59">
        <v>7113243</v>
      </c>
      <c r="K28" s="59">
        <v>7032952</v>
      </c>
      <c r="L28" s="59">
        <v>5329926</v>
      </c>
      <c r="M28" s="59">
        <v>19476121</v>
      </c>
      <c r="N28" s="59">
        <v>2080955</v>
      </c>
      <c r="O28" s="59">
        <v>2079302</v>
      </c>
      <c r="P28" s="59">
        <v>5252194</v>
      </c>
      <c r="Q28" s="59">
        <v>9412451</v>
      </c>
      <c r="R28" s="59">
        <v>1932495</v>
      </c>
      <c r="S28" s="59">
        <v>6568143</v>
      </c>
      <c r="T28" s="59">
        <v>8346114</v>
      </c>
      <c r="U28" s="59">
        <v>16846752</v>
      </c>
      <c r="V28" s="59">
        <v>53510632</v>
      </c>
      <c r="W28" s="59">
        <v>63718305</v>
      </c>
      <c r="X28" s="59">
        <v>-10207673</v>
      </c>
      <c r="Y28" s="60">
        <v>-16.02</v>
      </c>
      <c r="Z28" s="61">
        <v>63718305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71367058</v>
      </c>
      <c r="E30" s="59">
        <v>61756619</v>
      </c>
      <c r="F30" s="59">
        <v>12334550</v>
      </c>
      <c r="G30" s="59">
        <v>2849134</v>
      </c>
      <c r="H30" s="59">
        <v>2126173</v>
      </c>
      <c r="I30" s="59">
        <v>17309857</v>
      </c>
      <c r="J30" s="59">
        <v>3398918</v>
      </c>
      <c r="K30" s="59">
        <v>2039712</v>
      </c>
      <c r="L30" s="59">
        <v>3739491</v>
      </c>
      <c r="M30" s="59">
        <v>9178121</v>
      </c>
      <c r="N30" s="59">
        <v>2976617</v>
      </c>
      <c r="O30" s="59">
        <v>135856</v>
      </c>
      <c r="P30" s="59">
        <v>3475913</v>
      </c>
      <c r="Q30" s="59">
        <v>6588386</v>
      </c>
      <c r="R30" s="59">
        <v>3366886</v>
      </c>
      <c r="S30" s="59">
        <v>-1118405</v>
      </c>
      <c r="T30" s="59">
        <v>5472701</v>
      </c>
      <c r="U30" s="59">
        <v>7721182</v>
      </c>
      <c r="V30" s="59">
        <v>40797546</v>
      </c>
      <c r="W30" s="59">
        <v>61756619</v>
      </c>
      <c r="X30" s="59">
        <v>-20959073</v>
      </c>
      <c r="Y30" s="60">
        <v>-33.94</v>
      </c>
      <c r="Z30" s="61">
        <v>61756619</v>
      </c>
    </row>
    <row r="31" spans="1:26" ht="12.75">
      <c r="A31" s="57" t="s">
        <v>49</v>
      </c>
      <c r="B31" s="18">
        <v>101119</v>
      </c>
      <c r="C31" s="18">
        <v>0</v>
      </c>
      <c r="D31" s="58">
        <v>92690000</v>
      </c>
      <c r="E31" s="59">
        <v>61442162</v>
      </c>
      <c r="F31" s="59">
        <v>190292</v>
      </c>
      <c r="G31" s="59">
        <v>5314823</v>
      </c>
      <c r="H31" s="59">
        <v>3540238</v>
      </c>
      <c r="I31" s="59">
        <v>9045353</v>
      </c>
      <c r="J31" s="59">
        <v>1795624</v>
      </c>
      <c r="K31" s="59">
        <v>12954390</v>
      </c>
      <c r="L31" s="59">
        <v>2946558</v>
      </c>
      <c r="M31" s="59">
        <v>17696572</v>
      </c>
      <c r="N31" s="59">
        <v>-1697861</v>
      </c>
      <c r="O31" s="59">
        <v>899922</v>
      </c>
      <c r="P31" s="59">
        <v>1780047</v>
      </c>
      <c r="Q31" s="59">
        <v>982108</v>
      </c>
      <c r="R31" s="59">
        <v>3519583</v>
      </c>
      <c r="S31" s="59">
        <v>-289640</v>
      </c>
      <c r="T31" s="59">
        <v>10094744</v>
      </c>
      <c r="U31" s="59">
        <v>13324687</v>
      </c>
      <c r="V31" s="59">
        <v>41048720</v>
      </c>
      <c r="W31" s="59">
        <v>61442162</v>
      </c>
      <c r="X31" s="59">
        <v>-20393442</v>
      </c>
      <c r="Y31" s="60">
        <v>-33.19</v>
      </c>
      <c r="Z31" s="61">
        <v>61442162</v>
      </c>
    </row>
    <row r="32" spans="1:26" ht="12.75">
      <c r="A32" s="68" t="s">
        <v>50</v>
      </c>
      <c r="B32" s="21">
        <f>SUM(B28:B31)</f>
        <v>101119</v>
      </c>
      <c r="C32" s="21">
        <f>SUM(C28:C31)</f>
        <v>0</v>
      </c>
      <c r="D32" s="103">
        <f aca="true" t="shared" si="5" ref="D32:Z32">SUM(D28:D31)</f>
        <v>217575258</v>
      </c>
      <c r="E32" s="104">
        <f t="shared" si="5"/>
        <v>186917086</v>
      </c>
      <c r="F32" s="104">
        <f t="shared" si="5"/>
        <v>13998064</v>
      </c>
      <c r="G32" s="104">
        <f t="shared" si="5"/>
        <v>9886178</v>
      </c>
      <c r="H32" s="104">
        <f t="shared" si="5"/>
        <v>10246276</v>
      </c>
      <c r="I32" s="104">
        <f t="shared" si="5"/>
        <v>34130518</v>
      </c>
      <c r="J32" s="104">
        <f t="shared" si="5"/>
        <v>12307785</v>
      </c>
      <c r="K32" s="104">
        <f t="shared" si="5"/>
        <v>22027054</v>
      </c>
      <c r="L32" s="104">
        <f t="shared" si="5"/>
        <v>12015975</v>
      </c>
      <c r="M32" s="104">
        <f t="shared" si="5"/>
        <v>46350814</v>
      </c>
      <c r="N32" s="104">
        <f t="shared" si="5"/>
        <v>3359711</v>
      </c>
      <c r="O32" s="104">
        <f t="shared" si="5"/>
        <v>3115080</v>
      </c>
      <c r="P32" s="104">
        <f t="shared" si="5"/>
        <v>10508154</v>
      </c>
      <c r="Q32" s="104">
        <f t="shared" si="5"/>
        <v>16982945</v>
      </c>
      <c r="R32" s="104">
        <f t="shared" si="5"/>
        <v>8818964</v>
      </c>
      <c r="S32" s="104">
        <f t="shared" si="5"/>
        <v>5160098</v>
      </c>
      <c r="T32" s="104">
        <f t="shared" si="5"/>
        <v>23913559</v>
      </c>
      <c r="U32" s="104">
        <f t="shared" si="5"/>
        <v>37892621</v>
      </c>
      <c r="V32" s="104">
        <f t="shared" si="5"/>
        <v>135356898</v>
      </c>
      <c r="W32" s="104">
        <f t="shared" si="5"/>
        <v>186917086</v>
      </c>
      <c r="X32" s="104">
        <f t="shared" si="5"/>
        <v>-51560188</v>
      </c>
      <c r="Y32" s="105">
        <f>+IF(W32&lt;&gt;0,(X32/W32)*100,0)</f>
        <v>-27.58452376044424</v>
      </c>
      <c r="Z32" s="106">
        <f t="shared" si="5"/>
        <v>186917086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223930393</v>
      </c>
      <c r="C35" s="18">
        <v>0</v>
      </c>
      <c r="D35" s="58">
        <v>187190597</v>
      </c>
      <c r="E35" s="59">
        <v>210498742</v>
      </c>
      <c r="F35" s="59">
        <v>191514413</v>
      </c>
      <c r="G35" s="59">
        <v>-30178029</v>
      </c>
      <c r="H35" s="59">
        <v>-42875683</v>
      </c>
      <c r="I35" s="59">
        <v>118460701</v>
      </c>
      <c r="J35" s="59">
        <v>-42699899</v>
      </c>
      <c r="K35" s="59">
        <v>-43106527</v>
      </c>
      <c r="L35" s="59">
        <v>-35894105</v>
      </c>
      <c r="M35" s="59">
        <v>-121700531</v>
      </c>
      <c r="N35" s="59">
        <v>10245463</v>
      </c>
      <c r="O35" s="59">
        <v>-7651846</v>
      </c>
      <c r="P35" s="59">
        <v>811979</v>
      </c>
      <c r="Q35" s="59">
        <v>3405596</v>
      </c>
      <c r="R35" s="59">
        <v>-6297774</v>
      </c>
      <c r="S35" s="59">
        <v>-24940905</v>
      </c>
      <c r="T35" s="59">
        <v>-78290549</v>
      </c>
      <c r="U35" s="59">
        <v>-109529228</v>
      </c>
      <c r="V35" s="59">
        <v>-109363462</v>
      </c>
      <c r="W35" s="59">
        <v>210498742</v>
      </c>
      <c r="X35" s="59">
        <v>-319862204</v>
      </c>
      <c r="Y35" s="60">
        <v>-151.95</v>
      </c>
      <c r="Z35" s="61">
        <v>210498742</v>
      </c>
    </row>
    <row r="36" spans="1:26" ht="12.75">
      <c r="A36" s="57" t="s">
        <v>53</v>
      </c>
      <c r="B36" s="18">
        <v>1260801769</v>
      </c>
      <c r="C36" s="18">
        <v>0</v>
      </c>
      <c r="D36" s="58">
        <v>1464679481</v>
      </c>
      <c r="E36" s="59">
        <v>1414193937</v>
      </c>
      <c r="F36" s="59">
        <v>14185404</v>
      </c>
      <c r="G36" s="59">
        <v>10137162</v>
      </c>
      <c r="H36" s="59">
        <v>10434567</v>
      </c>
      <c r="I36" s="59">
        <v>34757133</v>
      </c>
      <c r="J36" s="59">
        <v>12437667</v>
      </c>
      <c r="K36" s="59">
        <v>22268981</v>
      </c>
      <c r="L36" s="59">
        <v>12193484</v>
      </c>
      <c r="M36" s="59">
        <v>46900132</v>
      </c>
      <c r="N36" s="59">
        <v>-20813144</v>
      </c>
      <c r="O36" s="59">
        <v>3211236</v>
      </c>
      <c r="P36" s="59">
        <v>10615018</v>
      </c>
      <c r="Q36" s="59">
        <v>-6986890</v>
      </c>
      <c r="R36" s="59">
        <v>8914324</v>
      </c>
      <c r="S36" s="59">
        <v>5196024</v>
      </c>
      <c r="T36" s="59">
        <v>23952070</v>
      </c>
      <c r="U36" s="59">
        <v>38062418</v>
      </c>
      <c r="V36" s="59">
        <v>112732793</v>
      </c>
      <c r="W36" s="59">
        <v>1414193937</v>
      </c>
      <c r="X36" s="59">
        <v>-1301461144</v>
      </c>
      <c r="Y36" s="60">
        <v>-92.03</v>
      </c>
      <c r="Z36" s="61">
        <v>1414193937</v>
      </c>
    </row>
    <row r="37" spans="1:26" ht="12.75">
      <c r="A37" s="57" t="s">
        <v>54</v>
      </c>
      <c r="B37" s="18">
        <v>198529072</v>
      </c>
      <c r="C37" s="18">
        <v>0</v>
      </c>
      <c r="D37" s="58">
        <v>162498400</v>
      </c>
      <c r="E37" s="59">
        <v>195864922</v>
      </c>
      <c r="F37" s="59">
        <v>-47182530</v>
      </c>
      <c r="G37" s="59">
        <v>3084193</v>
      </c>
      <c r="H37" s="59">
        <v>877648</v>
      </c>
      <c r="I37" s="59">
        <v>-43220689</v>
      </c>
      <c r="J37" s="59">
        <v>-3901442</v>
      </c>
      <c r="K37" s="59">
        <v>6083009</v>
      </c>
      <c r="L37" s="59">
        <v>20833115</v>
      </c>
      <c r="M37" s="59">
        <v>23014682</v>
      </c>
      <c r="N37" s="59">
        <v>-32440296</v>
      </c>
      <c r="O37" s="59">
        <v>24756678</v>
      </c>
      <c r="P37" s="59">
        <v>-2804634</v>
      </c>
      <c r="Q37" s="59">
        <v>-10488252</v>
      </c>
      <c r="R37" s="59">
        <v>-436233</v>
      </c>
      <c r="S37" s="59">
        <v>-5816037</v>
      </c>
      <c r="T37" s="59">
        <v>45614210</v>
      </c>
      <c r="U37" s="59">
        <v>39361940</v>
      </c>
      <c r="V37" s="59">
        <v>8667681</v>
      </c>
      <c r="W37" s="59">
        <v>195864922</v>
      </c>
      <c r="X37" s="59">
        <v>-187197241</v>
      </c>
      <c r="Y37" s="60">
        <v>-95.57</v>
      </c>
      <c r="Z37" s="61">
        <v>195864922</v>
      </c>
    </row>
    <row r="38" spans="1:26" ht="12.75">
      <c r="A38" s="57" t="s">
        <v>55</v>
      </c>
      <c r="B38" s="18">
        <v>284027006</v>
      </c>
      <c r="C38" s="18">
        <v>0</v>
      </c>
      <c r="D38" s="58">
        <v>372535389</v>
      </c>
      <c r="E38" s="59">
        <v>327060318</v>
      </c>
      <c r="F38" s="59">
        <v>-406953</v>
      </c>
      <c r="G38" s="59">
        <v>-4224756</v>
      </c>
      <c r="H38" s="59">
        <v>-1358982</v>
      </c>
      <c r="I38" s="59">
        <v>-5990691</v>
      </c>
      <c r="J38" s="59">
        <v>-345431</v>
      </c>
      <c r="K38" s="59">
        <v>-344294</v>
      </c>
      <c r="L38" s="59">
        <v>-6426091</v>
      </c>
      <c r="M38" s="59">
        <v>-7115816</v>
      </c>
      <c r="N38" s="59">
        <v>-845383</v>
      </c>
      <c r="O38" s="59">
        <v>-886824</v>
      </c>
      <c r="P38" s="59">
        <v>-1381928</v>
      </c>
      <c r="Q38" s="59">
        <v>-3114135</v>
      </c>
      <c r="R38" s="59">
        <v>-342749</v>
      </c>
      <c r="S38" s="59">
        <v>-372629</v>
      </c>
      <c r="T38" s="59">
        <v>62183609</v>
      </c>
      <c r="U38" s="59">
        <v>61468231</v>
      </c>
      <c r="V38" s="59">
        <v>45247589</v>
      </c>
      <c r="W38" s="59">
        <v>327060318</v>
      </c>
      <c r="X38" s="59">
        <v>-281812729</v>
      </c>
      <c r="Y38" s="60">
        <v>-86.17</v>
      </c>
      <c r="Z38" s="61">
        <v>327060318</v>
      </c>
    </row>
    <row r="39" spans="1:26" ht="12.75">
      <c r="A39" s="57" t="s">
        <v>56</v>
      </c>
      <c r="B39" s="18">
        <v>980475004</v>
      </c>
      <c r="C39" s="18">
        <v>0</v>
      </c>
      <c r="D39" s="58">
        <v>1116836289</v>
      </c>
      <c r="E39" s="59">
        <v>1104190420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3959135</v>
      </c>
      <c r="S39" s="59">
        <v>0</v>
      </c>
      <c r="T39" s="59">
        <v>0</v>
      </c>
      <c r="U39" s="59">
        <v>3959135</v>
      </c>
      <c r="V39" s="59">
        <v>3959135</v>
      </c>
      <c r="W39" s="59">
        <v>1104190420</v>
      </c>
      <c r="X39" s="59">
        <v>-1100231285</v>
      </c>
      <c r="Y39" s="60">
        <v>-99.64</v>
      </c>
      <c r="Z39" s="61">
        <v>1104190420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-677769378</v>
      </c>
      <c r="C42" s="18">
        <v>0</v>
      </c>
      <c r="D42" s="58">
        <v>-861059602</v>
      </c>
      <c r="E42" s="59">
        <v>-798145129</v>
      </c>
      <c r="F42" s="59">
        <v>-8989283</v>
      </c>
      <c r="G42" s="59">
        <v>-61538095</v>
      </c>
      <c r="H42" s="59">
        <v>-64484684</v>
      </c>
      <c r="I42" s="59">
        <v>-135012062</v>
      </c>
      <c r="J42" s="59">
        <v>-58888705</v>
      </c>
      <c r="K42" s="59">
        <v>-64249045</v>
      </c>
      <c r="L42" s="59">
        <v>-68575717</v>
      </c>
      <c r="M42" s="59">
        <v>-191713467</v>
      </c>
      <c r="N42" s="59">
        <v>-22116776</v>
      </c>
      <c r="O42" s="59">
        <v>-17878107</v>
      </c>
      <c r="P42" s="59">
        <v>-6333148</v>
      </c>
      <c r="Q42" s="59">
        <v>-46328031</v>
      </c>
      <c r="R42" s="59">
        <v>-26312901</v>
      </c>
      <c r="S42" s="59">
        <v>-18401865</v>
      </c>
      <c r="T42" s="59">
        <v>-55834806</v>
      </c>
      <c r="U42" s="59">
        <v>-100549572</v>
      </c>
      <c r="V42" s="59">
        <v>-473603132</v>
      </c>
      <c r="W42" s="59">
        <v>-798145129</v>
      </c>
      <c r="X42" s="59">
        <v>324541997</v>
      </c>
      <c r="Y42" s="60">
        <v>-40.66</v>
      </c>
      <c r="Z42" s="61">
        <v>-798145129</v>
      </c>
    </row>
    <row r="43" spans="1:26" ht="12.75">
      <c r="A43" s="57" t="s">
        <v>59</v>
      </c>
      <c r="B43" s="18">
        <v>-34499583</v>
      </c>
      <c r="C43" s="18">
        <v>0</v>
      </c>
      <c r="D43" s="58">
        <v>34483079</v>
      </c>
      <c r="E43" s="59">
        <v>-34483079</v>
      </c>
      <c r="F43" s="59">
        <v>-187340</v>
      </c>
      <c r="G43" s="59">
        <v>1045186</v>
      </c>
      <c r="H43" s="59">
        <v>62693</v>
      </c>
      <c r="I43" s="59">
        <v>920539</v>
      </c>
      <c r="J43" s="59">
        <v>58409</v>
      </c>
      <c r="K43" s="59">
        <v>-112045</v>
      </c>
      <c r="L43" s="59">
        <v>64418</v>
      </c>
      <c r="M43" s="59">
        <v>10782</v>
      </c>
      <c r="N43" s="59">
        <v>24350364</v>
      </c>
      <c r="O43" s="59">
        <v>-24269011</v>
      </c>
      <c r="P43" s="59">
        <v>-10708</v>
      </c>
      <c r="Q43" s="59">
        <v>70645</v>
      </c>
      <c r="R43" s="59">
        <v>11504</v>
      </c>
      <c r="S43" s="59">
        <v>59434</v>
      </c>
      <c r="T43" s="59">
        <v>4042</v>
      </c>
      <c r="U43" s="59">
        <v>74980</v>
      </c>
      <c r="V43" s="59">
        <v>1076946</v>
      </c>
      <c r="W43" s="59">
        <v>0</v>
      </c>
      <c r="X43" s="59">
        <v>1076946</v>
      </c>
      <c r="Y43" s="60">
        <v>0</v>
      </c>
      <c r="Z43" s="61">
        <v>-34483079</v>
      </c>
    </row>
    <row r="44" spans="1:26" ht="12.75">
      <c r="A44" s="57" t="s">
        <v>60</v>
      </c>
      <c r="B44" s="18">
        <v>12924364</v>
      </c>
      <c r="C44" s="18">
        <v>0</v>
      </c>
      <c r="D44" s="58">
        <v>1100127</v>
      </c>
      <c r="E44" s="59">
        <v>-556084</v>
      </c>
      <c r="F44" s="59">
        <v>-59634</v>
      </c>
      <c r="G44" s="59">
        <v>18616</v>
      </c>
      <c r="H44" s="59">
        <v>11372</v>
      </c>
      <c r="I44" s="59">
        <v>-29646</v>
      </c>
      <c r="J44" s="59">
        <v>-3177</v>
      </c>
      <c r="K44" s="59">
        <v>-25775</v>
      </c>
      <c r="L44" s="59">
        <v>19533</v>
      </c>
      <c r="M44" s="59">
        <v>-9419</v>
      </c>
      <c r="N44" s="59">
        <v>47741</v>
      </c>
      <c r="O44" s="59">
        <v>-28082</v>
      </c>
      <c r="P44" s="59">
        <v>-50053</v>
      </c>
      <c r="Q44" s="59">
        <v>-30394</v>
      </c>
      <c r="R44" s="59">
        <v>5302</v>
      </c>
      <c r="S44" s="59">
        <v>-14303</v>
      </c>
      <c r="T44" s="59">
        <v>31376</v>
      </c>
      <c r="U44" s="59">
        <v>22375</v>
      </c>
      <c r="V44" s="59">
        <v>-47084</v>
      </c>
      <c r="W44" s="59">
        <v>544043</v>
      </c>
      <c r="X44" s="59">
        <v>-591127</v>
      </c>
      <c r="Y44" s="60">
        <v>-108.65</v>
      </c>
      <c r="Z44" s="61">
        <v>-556084</v>
      </c>
    </row>
    <row r="45" spans="1:26" ht="12.75">
      <c r="A45" s="68" t="s">
        <v>61</v>
      </c>
      <c r="B45" s="21">
        <v>-623273686</v>
      </c>
      <c r="C45" s="21">
        <v>0</v>
      </c>
      <c r="D45" s="103">
        <v>-801507366</v>
      </c>
      <c r="E45" s="104">
        <v>-768239461</v>
      </c>
      <c r="F45" s="104">
        <v>-9236257</v>
      </c>
      <c r="G45" s="104">
        <f>+F45+G42+G43+G44+G83</f>
        <v>-69710550</v>
      </c>
      <c r="H45" s="104">
        <f>+G45+H42+H43+H44+H83</f>
        <v>-134121169</v>
      </c>
      <c r="I45" s="104">
        <f>+H45</f>
        <v>-134121169</v>
      </c>
      <c r="J45" s="104">
        <f>+H45+J42+J43+J44+J83</f>
        <v>-192954642</v>
      </c>
      <c r="K45" s="104">
        <f>+J45+K42+K43+K44+K83</f>
        <v>-257341507</v>
      </c>
      <c r="L45" s="104">
        <f>+K45+L42+L43+L44+L83</f>
        <v>-325833273</v>
      </c>
      <c r="M45" s="104">
        <f>+L45</f>
        <v>-325833273</v>
      </c>
      <c r="N45" s="104">
        <f>+L45+N42+N43+N44+N83</f>
        <v>-323551944</v>
      </c>
      <c r="O45" s="104">
        <f>+N45+O42+O43+O44+O83</f>
        <v>-365727144</v>
      </c>
      <c r="P45" s="104">
        <f>+O45+P42+P43+P44+P83</f>
        <v>-372120253</v>
      </c>
      <c r="Q45" s="104">
        <f>+P45</f>
        <v>-372120253</v>
      </c>
      <c r="R45" s="104">
        <f>+P45+R42+R43+R44+R83</f>
        <v>-394457213</v>
      </c>
      <c r="S45" s="104">
        <f>+R45+S42+S43+S44+S83</f>
        <v>-412813947</v>
      </c>
      <c r="T45" s="104">
        <f>+S45+T42+T43+T44+T83</f>
        <v>-468613335</v>
      </c>
      <c r="U45" s="104">
        <f>+T45</f>
        <v>-468613335</v>
      </c>
      <c r="V45" s="104">
        <f>+U45</f>
        <v>-468613335</v>
      </c>
      <c r="W45" s="104">
        <f>+W83+W42+W43+W44</f>
        <v>-797601086</v>
      </c>
      <c r="X45" s="104">
        <f>+V45-W45</f>
        <v>328987751</v>
      </c>
      <c r="Y45" s="105">
        <f>+IF(W45&lt;&gt;0,+(X45/W45)*100,0)</f>
        <v>-41.24715434502305</v>
      </c>
      <c r="Z45" s="106">
        <v>-768239461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23.818571266751768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1.3777642283034597</v>
      </c>
      <c r="G59" s="10">
        <f t="shared" si="7"/>
        <v>0</v>
      </c>
      <c r="H59" s="10">
        <f t="shared" si="7"/>
        <v>0</v>
      </c>
      <c r="I59" s="10">
        <f t="shared" si="7"/>
        <v>1.381548411321352</v>
      </c>
      <c r="J59" s="10">
        <f t="shared" si="7"/>
        <v>0</v>
      </c>
      <c r="K59" s="10">
        <f t="shared" si="7"/>
        <v>4.0284119736174535</v>
      </c>
      <c r="L59" s="10">
        <f t="shared" si="7"/>
        <v>620.6693024115458</v>
      </c>
      <c r="M59" s="10">
        <f t="shared" si="7"/>
        <v>1755.7233040325925</v>
      </c>
      <c r="N59" s="10">
        <f t="shared" si="7"/>
        <v>13072.466128597216</v>
      </c>
      <c r="O59" s="10">
        <f t="shared" si="7"/>
        <v>-6071.050185873606</v>
      </c>
      <c r="P59" s="10">
        <f t="shared" si="7"/>
        <v>2551.1807569099096</v>
      </c>
      <c r="Q59" s="10">
        <f t="shared" si="7"/>
        <v>11808.96167758497</v>
      </c>
      <c r="R59" s="10">
        <f t="shared" si="7"/>
        <v>1713.017394183759</v>
      </c>
      <c r="S59" s="10">
        <f t="shared" si="7"/>
        <v>1393.0219154172464</v>
      </c>
      <c r="T59" s="10">
        <f t="shared" si="7"/>
        <v>-1935.5143119999855</v>
      </c>
      <c r="U59" s="10">
        <f t="shared" si="7"/>
        <v>4596.325317824492</v>
      </c>
      <c r="V59" s="10">
        <f t="shared" si="7"/>
        <v>33.238258156496194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0.14073223697002302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4.8213573976772155</v>
      </c>
      <c r="G61" s="13">
        <f t="shared" si="7"/>
        <v>6.060143538673827</v>
      </c>
      <c r="H61" s="13">
        <f t="shared" si="7"/>
        <v>5.550297431495183</v>
      </c>
      <c r="I61" s="13">
        <f t="shared" si="7"/>
        <v>5.425026297967054</v>
      </c>
      <c r="J61" s="13">
        <f t="shared" si="7"/>
        <v>6.890515222209823</v>
      </c>
      <c r="K61" s="13">
        <f t="shared" si="7"/>
        <v>6.293026242349324</v>
      </c>
      <c r="L61" s="13">
        <f t="shared" si="7"/>
        <v>10.732573015318025</v>
      </c>
      <c r="M61" s="13">
        <f t="shared" si="7"/>
        <v>7.544294363735288</v>
      </c>
      <c r="N61" s="13">
        <f t="shared" si="7"/>
        <v>38.01426557939291</v>
      </c>
      <c r="O61" s="13">
        <f t="shared" si="7"/>
        <v>75.61415405261701</v>
      </c>
      <c r="P61" s="13">
        <f t="shared" si="7"/>
        <v>54.08102882011095</v>
      </c>
      <c r="Q61" s="13">
        <f t="shared" si="7"/>
        <v>52.7709416452766</v>
      </c>
      <c r="R61" s="13">
        <f t="shared" si="7"/>
        <v>57.53206948958197</v>
      </c>
      <c r="S61" s="13">
        <f t="shared" si="7"/>
        <v>56.56247095310473</v>
      </c>
      <c r="T61" s="13">
        <f t="shared" si="7"/>
        <v>53.01912468833459</v>
      </c>
      <c r="U61" s="13">
        <f t="shared" si="7"/>
        <v>55.62214088074605</v>
      </c>
      <c r="V61" s="13">
        <f t="shared" si="7"/>
        <v>30.6333568923156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0.0033853075885178488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1.1532732687449083</v>
      </c>
      <c r="G62" s="13">
        <f t="shared" si="7"/>
        <v>0.17460443924697278</v>
      </c>
      <c r="H62" s="13">
        <f t="shared" si="7"/>
        <v>0.07491216563817363</v>
      </c>
      <c r="I62" s="13">
        <f t="shared" si="7"/>
        <v>0.8043589517133594</v>
      </c>
      <c r="J62" s="13">
        <f t="shared" si="7"/>
        <v>0.4870320417573651</v>
      </c>
      <c r="K62" s="13">
        <f t="shared" si="7"/>
        <v>0.741558427985392</v>
      </c>
      <c r="L62" s="13">
        <f t="shared" si="7"/>
        <v>1.0533041869850344</v>
      </c>
      <c r="M62" s="13">
        <f t="shared" si="7"/>
        <v>0.8150845434630538</v>
      </c>
      <c r="N62" s="13">
        <f t="shared" si="7"/>
        <v>88.8716502634201</v>
      </c>
      <c r="O62" s="13">
        <f t="shared" si="7"/>
        <v>150.3220118474229</v>
      </c>
      <c r="P62" s="13">
        <f t="shared" si="7"/>
        <v>106.02849705586397</v>
      </c>
      <c r="Q62" s="13">
        <f t="shared" si="7"/>
        <v>112.67271242860797</v>
      </c>
      <c r="R62" s="13">
        <f t="shared" si="7"/>
        <v>14.256910202168443</v>
      </c>
      <c r="S62" s="13">
        <f t="shared" si="7"/>
        <v>29655.49973357692</v>
      </c>
      <c r="T62" s="13">
        <f t="shared" si="7"/>
        <v>-35.633691331995955</v>
      </c>
      <c r="U62" s="13">
        <f t="shared" si="7"/>
        <v>83.11584223902344</v>
      </c>
      <c r="V62" s="13">
        <f t="shared" si="7"/>
        <v>37.763814975776214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0.11834754729722953</v>
      </c>
      <c r="H63" s="13">
        <f t="shared" si="7"/>
        <v>-3.5252867868440103</v>
      </c>
      <c r="I63" s="13">
        <f t="shared" si="7"/>
        <v>0.00871897283125607</v>
      </c>
      <c r="J63" s="13">
        <f t="shared" si="7"/>
        <v>-1.2207107019086536</v>
      </c>
      <c r="K63" s="13">
        <f t="shared" si="7"/>
        <v>-0.987000313665354</v>
      </c>
      <c r="L63" s="13">
        <f t="shared" si="7"/>
        <v>-7679.142766093052</v>
      </c>
      <c r="M63" s="13">
        <f t="shared" si="7"/>
        <v>-233.01578896697794</v>
      </c>
      <c r="N63" s="13">
        <f t="shared" si="7"/>
        <v>2399.9110482159103</v>
      </c>
      <c r="O63" s="13">
        <f t="shared" si="7"/>
        <v>0.7459462876529032</v>
      </c>
      <c r="P63" s="13">
        <f t="shared" si="7"/>
        <v>0.7644219868493505</v>
      </c>
      <c r="Q63" s="13">
        <f t="shared" si="7"/>
        <v>501.4966434174272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6.267918703641702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0.006761629079977232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0.04857053012237625</v>
      </c>
      <c r="G64" s="13">
        <f t="shared" si="7"/>
        <v>54.667306845916855</v>
      </c>
      <c r="H64" s="13">
        <f t="shared" si="7"/>
        <v>-154.9965156794425</v>
      </c>
      <c r="I64" s="13">
        <f t="shared" si="7"/>
        <v>0.1566917387995628</v>
      </c>
      <c r="J64" s="13">
        <f t="shared" si="7"/>
        <v>-21.69173333333333</v>
      </c>
      <c r="K64" s="13">
        <f t="shared" si="7"/>
        <v>-11.290395114361008</v>
      </c>
      <c r="L64" s="13">
        <f t="shared" si="7"/>
        <v>-3261.5868750441978</v>
      </c>
      <c r="M64" s="13">
        <f t="shared" si="7"/>
        <v>-281.03647524085505</v>
      </c>
      <c r="N64" s="13">
        <f t="shared" si="7"/>
        <v>-5035.988978547531</v>
      </c>
      <c r="O64" s="13">
        <f t="shared" si="7"/>
        <v>7643.112291075846</v>
      </c>
      <c r="P64" s="13">
        <f t="shared" si="7"/>
        <v>303.5365322995372</v>
      </c>
      <c r="Q64" s="13">
        <f t="shared" si="7"/>
        <v>1049.14308235335</v>
      </c>
      <c r="R64" s="13">
        <f t="shared" si="7"/>
        <v>-2232.617230905993</v>
      </c>
      <c r="S64" s="13">
        <f t="shared" si="7"/>
        <v>-2623.034600113443</v>
      </c>
      <c r="T64" s="13">
        <f t="shared" si="7"/>
        <v>-2420.449754040759</v>
      </c>
      <c r="U64" s="13">
        <f t="shared" si="7"/>
        <v>-2416.4889253486463</v>
      </c>
      <c r="V64" s="13">
        <f t="shared" si="7"/>
        <v>30.335034387276878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215548592</v>
      </c>
      <c r="C68" s="18">
        <v>0</v>
      </c>
      <c r="D68" s="19">
        <v>228833000</v>
      </c>
      <c r="E68" s="20">
        <v>229279200</v>
      </c>
      <c r="F68" s="20">
        <v>211311191</v>
      </c>
      <c r="G68" s="20">
        <v>-166050</v>
      </c>
      <c r="H68" s="20">
        <v>-412750</v>
      </c>
      <c r="I68" s="20">
        <v>210732391</v>
      </c>
      <c r="J68" s="20">
        <v>-331636</v>
      </c>
      <c r="K68" s="20">
        <v>9855</v>
      </c>
      <c r="L68" s="20">
        <v>497772</v>
      </c>
      <c r="M68" s="20">
        <v>175991</v>
      </c>
      <c r="N68" s="20">
        <v>96394</v>
      </c>
      <c r="O68" s="20">
        <v>-204440</v>
      </c>
      <c r="P68" s="20">
        <v>408001</v>
      </c>
      <c r="Q68" s="20">
        <v>299955</v>
      </c>
      <c r="R68" s="20">
        <v>513390</v>
      </c>
      <c r="S68" s="20">
        <v>674913</v>
      </c>
      <c r="T68" s="20">
        <v>-557609</v>
      </c>
      <c r="U68" s="20">
        <v>630694</v>
      </c>
      <c r="V68" s="20">
        <v>211839031</v>
      </c>
      <c r="W68" s="20">
        <v>229279200</v>
      </c>
      <c r="X68" s="20">
        <v>0</v>
      </c>
      <c r="Y68" s="19">
        <v>0</v>
      </c>
      <c r="Z68" s="22">
        <v>229279200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244935352</v>
      </c>
      <c r="C70" s="18">
        <v>0</v>
      </c>
      <c r="D70" s="19">
        <v>284202643</v>
      </c>
      <c r="E70" s="20">
        <v>270773000</v>
      </c>
      <c r="F70" s="20">
        <v>30087336</v>
      </c>
      <c r="G70" s="20">
        <v>24234723</v>
      </c>
      <c r="H70" s="20">
        <v>22119211</v>
      </c>
      <c r="I70" s="20">
        <v>76441270</v>
      </c>
      <c r="J70" s="20">
        <v>19328961</v>
      </c>
      <c r="K70" s="20">
        <v>21200579</v>
      </c>
      <c r="L70" s="20">
        <v>12283895</v>
      </c>
      <c r="M70" s="20">
        <v>52813435</v>
      </c>
      <c r="N70" s="20">
        <v>33700559</v>
      </c>
      <c r="O70" s="20">
        <v>20437991</v>
      </c>
      <c r="P70" s="20">
        <v>23234227</v>
      </c>
      <c r="Q70" s="20">
        <v>77372777</v>
      </c>
      <c r="R70" s="20">
        <v>18694716</v>
      </c>
      <c r="S70" s="20">
        <v>18332424</v>
      </c>
      <c r="T70" s="20">
        <v>20339521</v>
      </c>
      <c r="U70" s="20">
        <v>57366661</v>
      </c>
      <c r="V70" s="20">
        <v>263994143</v>
      </c>
      <c r="W70" s="20">
        <v>270773000</v>
      </c>
      <c r="X70" s="20">
        <v>0</v>
      </c>
      <c r="Y70" s="19">
        <v>0</v>
      </c>
      <c r="Z70" s="22">
        <v>270773000</v>
      </c>
    </row>
    <row r="71" spans="1:26" ht="12.75" hidden="1">
      <c r="A71" s="38" t="s">
        <v>67</v>
      </c>
      <c r="B71" s="18">
        <v>67970190</v>
      </c>
      <c r="C71" s="18">
        <v>0</v>
      </c>
      <c r="D71" s="19">
        <v>86660200</v>
      </c>
      <c r="E71" s="20">
        <v>89158723</v>
      </c>
      <c r="F71" s="20">
        <v>20982191</v>
      </c>
      <c r="G71" s="20">
        <v>5924248</v>
      </c>
      <c r="H71" s="20">
        <v>4921764</v>
      </c>
      <c r="I71" s="20">
        <v>31828203</v>
      </c>
      <c r="J71" s="20">
        <v>1797623</v>
      </c>
      <c r="K71" s="20">
        <v>3540247</v>
      </c>
      <c r="L71" s="20">
        <v>3568200</v>
      </c>
      <c r="M71" s="20">
        <v>8906070</v>
      </c>
      <c r="N71" s="20">
        <v>4623983</v>
      </c>
      <c r="O71" s="20">
        <v>3612600</v>
      </c>
      <c r="P71" s="20">
        <v>3906579</v>
      </c>
      <c r="Q71" s="20">
        <v>12143162</v>
      </c>
      <c r="R71" s="20">
        <v>23450544</v>
      </c>
      <c r="S71" s="20">
        <v>13137</v>
      </c>
      <c r="T71" s="20">
        <v>-10326668</v>
      </c>
      <c r="U71" s="20">
        <v>13137013</v>
      </c>
      <c r="V71" s="20">
        <v>66014448</v>
      </c>
      <c r="W71" s="20">
        <v>89158723</v>
      </c>
      <c r="X71" s="20">
        <v>0</v>
      </c>
      <c r="Y71" s="19">
        <v>0</v>
      </c>
      <c r="Z71" s="22">
        <v>89158723</v>
      </c>
    </row>
    <row r="72" spans="1:26" ht="12.75" hidden="1">
      <c r="A72" s="38" t="s">
        <v>68</v>
      </c>
      <c r="B72" s="18">
        <v>29896552</v>
      </c>
      <c r="C72" s="18">
        <v>0</v>
      </c>
      <c r="D72" s="19">
        <v>35900550</v>
      </c>
      <c r="E72" s="20">
        <v>35884150</v>
      </c>
      <c r="F72" s="20">
        <v>25679256</v>
      </c>
      <c r="G72" s="20">
        <v>1196476</v>
      </c>
      <c r="H72" s="20">
        <v>-26239</v>
      </c>
      <c r="I72" s="20">
        <v>26849493</v>
      </c>
      <c r="J72" s="20">
        <v>-57999</v>
      </c>
      <c r="K72" s="20">
        <v>-143465</v>
      </c>
      <c r="L72" s="20">
        <v>-6276</v>
      </c>
      <c r="M72" s="20">
        <v>-207740</v>
      </c>
      <c r="N72" s="20">
        <v>49465</v>
      </c>
      <c r="O72" s="20">
        <v>94913</v>
      </c>
      <c r="P72" s="20">
        <v>92619</v>
      </c>
      <c r="Q72" s="20">
        <v>236997</v>
      </c>
      <c r="R72" s="20">
        <v>-11087</v>
      </c>
      <c r="S72" s="20">
        <v>-13979</v>
      </c>
      <c r="T72" s="20">
        <v>-131257</v>
      </c>
      <c r="U72" s="20">
        <v>-156323</v>
      </c>
      <c r="V72" s="20">
        <v>26722427</v>
      </c>
      <c r="W72" s="20">
        <v>35884150</v>
      </c>
      <c r="X72" s="20">
        <v>0</v>
      </c>
      <c r="Y72" s="19">
        <v>0</v>
      </c>
      <c r="Z72" s="22">
        <v>35884150</v>
      </c>
    </row>
    <row r="73" spans="1:26" ht="12.75" hidden="1">
      <c r="A73" s="38" t="s">
        <v>69</v>
      </c>
      <c r="B73" s="18">
        <v>21962163</v>
      </c>
      <c r="C73" s="18">
        <v>0</v>
      </c>
      <c r="D73" s="19">
        <v>31848700</v>
      </c>
      <c r="E73" s="20">
        <v>31845900</v>
      </c>
      <c r="F73" s="20">
        <v>22896600</v>
      </c>
      <c r="G73" s="20">
        <v>24993</v>
      </c>
      <c r="H73" s="20">
        <v>-7175</v>
      </c>
      <c r="I73" s="20">
        <v>22914418</v>
      </c>
      <c r="J73" s="20">
        <v>-46875</v>
      </c>
      <c r="K73" s="20">
        <v>-111183</v>
      </c>
      <c r="L73" s="20">
        <v>-14141</v>
      </c>
      <c r="M73" s="20">
        <v>-172199</v>
      </c>
      <c r="N73" s="20">
        <v>-25405</v>
      </c>
      <c r="O73" s="20">
        <v>16573</v>
      </c>
      <c r="P73" s="20">
        <v>353906</v>
      </c>
      <c r="Q73" s="20">
        <v>345074</v>
      </c>
      <c r="R73" s="20">
        <v>-40497</v>
      </c>
      <c r="S73" s="20">
        <v>-35260</v>
      </c>
      <c r="T73" s="20">
        <v>-41267</v>
      </c>
      <c r="U73" s="20">
        <v>-117024</v>
      </c>
      <c r="V73" s="20">
        <v>22970269</v>
      </c>
      <c r="W73" s="20">
        <v>31845900</v>
      </c>
      <c r="X73" s="20">
        <v>0</v>
      </c>
      <c r="Y73" s="19">
        <v>0</v>
      </c>
      <c r="Z73" s="22">
        <v>31845900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11837866</v>
      </c>
      <c r="C75" s="27">
        <v>0</v>
      </c>
      <c r="D75" s="28">
        <v>14980600</v>
      </c>
      <c r="E75" s="29">
        <v>14980600</v>
      </c>
      <c r="F75" s="29">
        <v>1142488</v>
      </c>
      <c r="G75" s="29">
        <v>1182180</v>
      </c>
      <c r="H75" s="29">
        <v>1201984</v>
      </c>
      <c r="I75" s="29">
        <v>3526652</v>
      </c>
      <c r="J75" s="29">
        <v>1539072</v>
      </c>
      <c r="K75" s="29">
        <v>1504359</v>
      </c>
      <c r="L75" s="29">
        <v>1405723</v>
      </c>
      <c r="M75" s="29">
        <v>4449154</v>
      </c>
      <c r="N75" s="29">
        <v>1252631</v>
      </c>
      <c r="O75" s="29">
        <v>1216318</v>
      </c>
      <c r="P75" s="29">
        <v>1122018</v>
      </c>
      <c r="Q75" s="29">
        <v>3590967</v>
      </c>
      <c r="R75" s="29">
        <v>1060650</v>
      </c>
      <c r="S75" s="29">
        <v>1227814</v>
      </c>
      <c r="T75" s="29">
        <v>855579</v>
      </c>
      <c r="U75" s="29">
        <v>3144043</v>
      </c>
      <c r="V75" s="29">
        <v>14710816</v>
      </c>
      <c r="W75" s="29">
        <v>14980600</v>
      </c>
      <c r="X75" s="29">
        <v>0</v>
      </c>
      <c r="Y75" s="28">
        <v>0</v>
      </c>
      <c r="Z75" s="30">
        <v>14980600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51340595</v>
      </c>
      <c r="C77" s="18">
        <v>0</v>
      </c>
      <c r="D77" s="19">
        <v>0</v>
      </c>
      <c r="E77" s="20">
        <v>0</v>
      </c>
      <c r="F77" s="20">
        <v>2911370</v>
      </c>
      <c r="G77" s="20">
        <v>0</v>
      </c>
      <c r="H77" s="20">
        <v>0</v>
      </c>
      <c r="I77" s="20">
        <v>2911370</v>
      </c>
      <c r="J77" s="20">
        <v>0</v>
      </c>
      <c r="K77" s="20">
        <v>397</v>
      </c>
      <c r="L77" s="20">
        <v>3089518</v>
      </c>
      <c r="M77" s="20">
        <v>3089915</v>
      </c>
      <c r="N77" s="20">
        <v>12601073</v>
      </c>
      <c r="O77" s="20">
        <v>12411655</v>
      </c>
      <c r="P77" s="20">
        <v>10408843</v>
      </c>
      <c r="Q77" s="20">
        <v>35421571</v>
      </c>
      <c r="R77" s="20">
        <v>8794460</v>
      </c>
      <c r="S77" s="20">
        <v>9401686</v>
      </c>
      <c r="T77" s="20">
        <v>10792602</v>
      </c>
      <c r="U77" s="20">
        <v>28988748</v>
      </c>
      <c r="V77" s="20">
        <v>70411604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344703</v>
      </c>
      <c r="C79" s="18">
        <v>0</v>
      </c>
      <c r="D79" s="19">
        <v>0</v>
      </c>
      <c r="E79" s="20">
        <v>0</v>
      </c>
      <c r="F79" s="20">
        <v>1450618</v>
      </c>
      <c r="G79" s="20">
        <v>1468659</v>
      </c>
      <c r="H79" s="20">
        <v>1227682</v>
      </c>
      <c r="I79" s="20">
        <v>4146959</v>
      </c>
      <c r="J79" s="20">
        <v>1331865</v>
      </c>
      <c r="K79" s="20">
        <v>1334158</v>
      </c>
      <c r="L79" s="20">
        <v>1318378</v>
      </c>
      <c r="M79" s="20">
        <v>3984401</v>
      </c>
      <c r="N79" s="20">
        <v>12811020</v>
      </c>
      <c r="O79" s="20">
        <v>15454014</v>
      </c>
      <c r="P79" s="20">
        <v>12565309</v>
      </c>
      <c r="Q79" s="20">
        <v>40830343</v>
      </c>
      <c r="R79" s="20">
        <v>10755457</v>
      </c>
      <c r="S79" s="20">
        <v>10369272</v>
      </c>
      <c r="T79" s="20">
        <v>10783836</v>
      </c>
      <c r="U79" s="20">
        <v>31908565</v>
      </c>
      <c r="V79" s="20">
        <v>80870268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2301</v>
      </c>
      <c r="C80" s="18">
        <v>0</v>
      </c>
      <c r="D80" s="19">
        <v>0</v>
      </c>
      <c r="E80" s="20">
        <v>0</v>
      </c>
      <c r="F80" s="20">
        <v>241982</v>
      </c>
      <c r="G80" s="20">
        <v>10344</v>
      </c>
      <c r="H80" s="20">
        <v>3687</v>
      </c>
      <c r="I80" s="20">
        <v>256013</v>
      </c>
      <c r="J80" s="20">
        <v>8755</v>
      </c>
      <c r="K80" s="20">
        <v>26253</v>
      </c>
      <c r="L80" s="20">
        <v>37584</v>
      </c>
      <c r="M80" s="20">
        <v>72592</v>
      </c>
      <c r="N80" s="20">
        <v>4109410</v>
      </c>
      <c r="O80" s="20">
        <v>5430533</v>
      </c>
      <c r="P80" s="20">
        <v>4142087</v>
      </c>
      <c r="Q80" s="20">
        <v>13682030</v>
      </c>
      <c r="R80" s="20">
        <v>3343323</v>
      </c>
      <c r="S80" s="20">
        <v>3895843</v>
      </c>
      <c r="T80" s="20">
        <v>3679773</v>
      </c>
      <c r="U80" s="20">
        <v>10918939</v>
      </c>
      <c r="V80" s="20">
        <v>24929574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1416</v>
      </c>
      <c r="H81" s="20">
        <v>925</v>
      </c>
      <c r="I81" s="20">
        <v>2341</v>
      </c>
      <c r="J81" s="20">
        <v>708</v>
      </c>
      <c r="K81" s="20">
        <v>1416</v>
      </c>
      <c r="L81" s="20">
        <v>481943</v>
      </c>
      <c r="M81" s="20">
        <v>484067</v>
      </c>
      <c r="N81" s="20">
        <v>1187116</v>
      </c>
      <c r="O81" s="20">
        <v>708</v>
      </c>
      <c r="P81" s="20">
        <v>708</v>
      </c>
      <c r="Q81" s="20">
        <v>1188532</v>
      </c>
      <c r="R81" s="20">
        <v>0</v>
      </c>
      <c r="S81" s="20">
        <v>0</v>
      </c>
      <c r="T81" s="20">
        <v>0</v>
      </c>
      <c r="U81" s="20">
        <v>0</v>
      </c>
      <c r="V81" s="20">
        <v>1674940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1485</v>
      </c>
      <c r="C82" s="18">
        <v>0</v>
      </c>
      <c r="D82" s="19">
        <v>0</v>
      </c>
      <c r="E82" s="20">
        <v>0</v>
      </c>
      <c r="F82" s="20">
        <v>11121</v>
      </c>
      <c r="G82" s="20">
        <v>13663</v>
      </c>
      <c r="H82" s="20">
        <v>11121</v>
      </c>
      <c r="I82" s="20">
        <v>35905</v>
      </c>
      <c r="J82" s="20">
        <v>10168</v>
      </c>
      <c r="K82" s="20">
        <v>12553</v>
      </c>
      <c r="L82" s="20">
        <v>461221</v>
      </c>
      <c r="M82" s="20">
        <v>483942</v>
      </c>
      <c r="N82" s="20">
        <v>1279393</v>
      </c>
      <c r="O82" s="20">
        <v>1266693</v>
      </c>
      <c r="P82" s="20">
        <v>1074234</v>
      </c>
      <c r="Q82" s="20">
        <v>3620320</v>
      </c>
      <c r="R82" s="20">
        <v>904143</v>
      </c>
      <c r="S82" s="20">
        <v>924882</v>
      </c>
      <c r="T82" s="20">
        <v>998847</v>
      </c>
      <c r="U82" s="20">
        <v>2827872</v>
      </c>
      <c r="V82" s="20">
        <v>6968039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76070911</v>
      </c>
      <c r="C83" s="18"/>
      <c r="D83" s="19">
        <v>23969030</v>
      </c>
      <c r="E83" s="20">
        <v>64944831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>
        <v>800</v>
      </c>
      <c r="Q83" s="20"/>
      <c r="R83" s="20">
        <v>3959135</v>
      </c>
      <c r="S83" s="20"/>
      <c r="T83" s="20"/>
      <c r="U83" s="20">
        <v>3959135</v>
      </c>
      <c r="V83" s="20"/>
      <c r="W83" s="20"/>
      <c r="X83" s="20"/>
      <c r="Y83" s="19"/>
      <c r="Z83" s="22">
        <v>64944831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5800000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5800000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5800000</v>
      </c>
      <c r="X6" s="59">
        <v>-5800000</v>
      </c>
      <c r="Y6" s="60">
        <v>-100</v>
      </c>
      <c r="Z6" s="61">
        <v>5800000</v>
      </c>
    </row>
    <row r="7" spans="1:26" ht="12.75">
      <c r="A7" s="57" t="s">
        <v>33</v>
      </c>
      <c r="B7" s="18">
        <v>12306263</v>
      </c>
      <c r="C7" s="18">
        <v>0</v>
      </c>
      <c r="D7" s="58">
        <v>16893435</v>
      </c>
      <c r="E7" s="59">
        <v>13293435</v>
      </c>
      <c r="F7" s="59">
        <v>527201</v>
      </c>
      <c r="G7" s="59">
        <v>1090709</v>
      </c>
      <c r="H7" s="59">
        <v>-491944</v>
      </c>
      <c r="I7" s="59">
        <v>1125966</v>
      </c>
      <c r="J7" s="59">
        <v>563312</v>
      </c>
      <c r="K7" s="59">
        <v>972499</v>
      </c>
      <c r="L7" s="59">
        <v>244999</v>
      </c>
      <c r="M7" s="59">
        <v>1780810</v>
      </c>
      <c r="N7" s="59">
        <v>108347</v>
      </c>
      <c r="O7" s="59">
        <v>431597</v>
      </c>
      <c r="P7" s="59">
        <v>766303</v>
      </c>
      <c r="Q7" s="59">
        <v>1306247</v>
      </c>
      <c r="R7" s="59">
        <v>748399</v>
      </c>
      <c r="S7" s="59">
        <v>354142</v>
      </c>
      <c r="T7" s="59">
        <v>7703814</v>
      </c>
      <c r="U7" s="59">
        <v>8806355</v>
      </c>
      <c r="V7" s="59">
        <v>13019378</v>
      </c>
      <c r="W7" s="59">
        <v>13293435</v>
      </c>
      <c r="X7" s="59">
        <v>-274057</v>
      </c>
      <c r="Y7" s="60">
        <v>-2.06</v>
      </c>
      <c r="Z7" s="61">
        <v>13293435</v>
      </c>
    </row>
    <row r="8" spans="1:26" ht="12.75">
      <c r="A8" s="57" t="s">
        <v>34</v>
      </c>
      <c r="B8" s="18">
        <v>28672401</v>
      </c>
      <c r="C8" s="18">
        <v>0</v>
      </c>
      <c r="D8" s="58">
        <v>21524000</v>
      </c>
      <c r="E8" s="59">
        <v>32526753</v>
      </c>
      <c r="F8" s="59">
        <v>65571000</v>
      </c>
      <c r="G8" s="59">
        <v>1408000</v>
      </c>
      <c r="H8" s="59">
        <v>0</v>
      </c>
      <c r="I8" s="59">
        <v>66979000</v>
      </c>
      <c r="J8" s="59">
        <v>0</v>
      </c>
      <c r="K8" s="59">
        <v>1014000</v>
      </c>
      <c r="L8" s="59">
        <v>80000</v>
      </c>
      <c r="M8" s="59">
        <v>1094000</v>
      </c>
      <c r="N8" s="59">
        <v>900000</v>
      </c>
      <c r="O8" s="59">
        <v>1087000</v>
      </c>
      <c r="P8" s="59">
        <v>1629565</v>
      </c>
      <c r="Q8" s="59">
        <v>3616565</v>
      </c>
      <c r="R8" s="59">
        <v>2410335</v>
      </c>
      <c r="S8" s="59">
        <v>268000</v>
      </c>
      <c r="T8" s="59">
        <v>0</v>
      </c>
      <c r="U8" s="59">
        <v>2678335</v>
      </c>
      <c r="V8" s="59">
        <v>74367900</v>
      </c>
      <c r="W8" s="59">
        <v>32526753</v>
      </c>
      <c r="X8" s="59">
        <v>41841147</v>
      </c>
      <c r="Y8" s="60">
        <v>128.64</v>
      </c>
      <c r="Z8" s="61">
        <v>32526753</v>
      </c>
    </row>
    <row r="9" spans="1:26" ht="12.75">
      <c r="A9" s="57" t="s">
        <v>35</v>
      </c>
      <c r="B9" s="18">
        <v>181650371</v>
      </c>
      <c r="C9" s="18">
        <v>0</v>
      </c>
      <c r="D9" s="58">
        <v>368817173</v>
      </c>
      <c r="E9" s="59">
        <v>352996710</v>
      </c>
      <c r="F9" s="59">
        <v>1473464</v>
      </c>
      <c r="G9" s="59">
        <v>5249409</v>
      </c>
      <c r="H9" s="59">
        <v>38665368</v>
      </c>
      <c r="I9" s="59">
        <v>45388241</v>
      </c>
      <c r="J9" s="59">
        <v>10306422</v>
      </c>
      <c r="K9" s="59">
        <v>16035556</v>
      </c>
      <c r="L9" s="59">
        <v>71671868</v>
      </c>
      <c r="M9" s="59">
        <v>98013846</v>
      </c>
      <c r="N9" s="59">
        <v>13595768</v>
      </c>
      <c r="O9" s="59">
        <v>16163851</v>
      </c>
      <c r="P9" s="59">
        <v>58755726</v>
      </c>
      <c r="Q9" s="59">
        <v>88515345</v>
      </c>
      <c r="R9" s="59">
        <v>8652959</v>
      </c>
      <c r="S9" s="59">
        <v>9111816</v>
      </c>
      <c r="T9" s="59">
        <v>18475359</v>
      </c>
      <c r="U9" s="59">
        <v>36240134</v>
      </c>
      <c r="V9" s="59">
        <v>268157566</v>
      </c>
      <c r="W9" s="59">
        <v>352996710</v>
      </c>
      <c r="X9" s="59">
        <v>-84839144</v>
      </c>
      <c r="Y9" s="60">
        <v>-24.03</v>
      </c>
      <c r="Z9" s="61">
        <v>352996710</v>
      </c>
    </row>
    <row r="10" spans="1:26" ht="20.25">
      <c r="A10" s="62" t="s">
        <v>112</v>
      </c>
      <c r="B10" s="63">
        <f>SUM(B5:B9)</f>
        <v>222629035</v>
      </c>
      <c r="C10" s="63">
        <f>SUM(C5:C9)</f>
        <v>0</v>
      </c>
      <c r="D10" s="64">
        <f aca="true" t="shared" si="0" ref="D10:Z10">SUM(D5:D9)</f>
        <v>413034608</v>
      </c>
      <c r="E10" s="65">
        <f t="shared" si="0"/>
        <v>404616898</v>
      </c>
      <c r="F10" s="65">
        <f t="shared" si="0"/>
        <v>67571665</v>
      </c>
      <c r="G10" s="65">
        <f t="shared" si="0"/>
        <v>7748118</v>
      </c>
      <c r="H10" s="65">
        <f t="shared" si="0"/>
        <v>38173424</v>
      </c>
      <c r="I10" s="65">
        <f t="shared" si="0"/>
        <v>113493207</v>
      </c>
      <c r="J10" s="65">
        <f t="shared" si="0"/>
        <v>10869734</v>
      </c>
      <c r="K10" s="65">
        <f t="shared" si="0"/>
        <v>18022055</v>
      </c>
      <c r="L10" s="65">
        <f t="shared" si="0"/>
        <v>71996867</v>
      </c>
      <c r="M10" s="65">
        <f t="shared" si="0"/>
        <v>100888656</v>
      </c>
      <c r="N10" s="65">
        <f t="shared" si="0"/>
        <v>14604115</v>
      </c>
      <c r="O10" s="65">
        <f t="shared" si="0"/>
        <v>17682448</v>
      </c>
      <c r="P10" s="65">
        <f t="shared" si="0"/>
        <v>61151594</v>
      </c>
      <c r="Q10" s="65">
        <f t="shared" si="0"/>
        <v>93438157</v>
      </c>
      <c r="R10" s="65">
        <f t="shared" si="0"/>
        <v>11811693</v>
      </c>
      <c r="S10" s="65">
        <f t="shared" si="0"/>
        <v>9733958</v>
      </c>
      <c r="T10" s="65">
        <f t="shared" si="0"/>
        <v>26179173</v>
      </c>
      <c r="U10" s="65">
        <f t="shared" si="0"/>
        <v>47724824</v>
      </c>
      <c r="V10" s="65">
        <f t="shared" si="0"/>
        <v>355544844</v>
      </c>
      <c r="W10" s="65">
        <f t="shared" si="0"/>
        <v>404616898</v>
      </c>
      <c r="X10" s="65">
        <f t="shared" si="0"/>
        <v>-49072054</v>
      </c>
      <c r="Y10" s="66">
        <f>+IF(W10&lt;&gt;0,(X10/W10)*100,0)</f>
        <v>-12.128028819992585</v>
      </c>
      <c r="Z10" s="67">
        <f t="shared" si="0"/>
        <v>404616898</v>
      </c>
    </row>
    <row r="11" spans="1:26" ht="12.75">
      <c r="A11" s="57" t="s">
        <v>36</v>
      </c>
      <c r="B11" s="18">
        <v>142773285</v>
      </c>
      <c r="C11" s="18">
        <v>0</v>
      </c>
      <c r="D11" s="58">
        <v>144963803</v>
      </c>
      <c r="E11" s="59">
        <v>145000110</v>
      </c>
      <c r="F11" s="59">
        <v>11259821</v>
      </c>
      <c r="G11" s="59">
        <v>11123861</v>
      </c>
      <c r="H11" s="59">
        <v>11575601</v>
      </c>
      <c r="I11" s="59">
        <v>33959283</v>
      </c>
      <c r="J11" s="59">
        <v>11959185</v>
      </c>
      <c r="K11" s="59">
        <v>17141764</v>
      </c>
      <c r="L11" s="59">
        <v>12434365</v>
      </c>
      <c r="M11" s="59">
        <v>41535314</v>
      </c>
      <c r="N11" s="59">
        <v>13210639</v>
      </c>
      <c r="O11" s="59">
        <v>12061500</v>
      </c>
      <c r="P11" s="59">
        <v>12044563</v>
      </c>
      <c r="Q11" s="59">
        <v>37316702</v>
      </c>
      <c r="R11" s="59">
        <v>12221497</v>
      </c>
      <c r="S11" s="59">
        <v>11957398</v>
      </c>
      <c r="T11" s="59">
        <v>12459275</v>
      </c>
      <c r="U11" s="59">
        <v>36638170</v>
      </c>
      <c r="V11" s="59">
        <v>149449469</v>
      </c>
      <c r="W11" s="59">
        <v>145000110</v>
      </c>
      <c r="X11" s="59">
        <v>4449359</v>
      </c>
      <c r="Y11" s="60">
        <v>3.07</v>
      </c>
      <c r="Z11" s="61">
        <v>145000110</v>
      </c>
    </row>
    <row r="12" spans="1:26" ht="12.75">
      <c r="A12" s="57" t="s">
        <v>37</v>
      </c>
      <c r="B12" s="18">
        <v>11053301</v>
      </c>
      <c r="C12" s="18">
        <v>0</v>
      </c>
      <c r="D12" s="58">
        <v>12827664</v>
      </c>
      <c r="E12" s="59">
        <v>12827664</v>
      </c>
      <c r="F12" s="59">
        <v>848331</v>
      </c>
      <c r="G12" s="59">
        <v>833622</v>
      </c>
      <c r="H12" s="59">
        <v>826796</v>
      </c>
      <c r="I12" s="59">
        <v>2508749</v>
      </c>
      <c r="J12" s="59">
        <v>785906</v>
      </c>
      <c r="K12" s="59">
        <v>815104</v>
      </c>
      <c r="L12" s="59">
        <v>833388</v>
      </c>
      <c r="M12" s="59">
        <v>2434398</v>
      </c>
      <c r="N12" s="59">
        <v>811246</v>
      </c>
      <c r="O12" s="59">
        <v>811153</v>
      </c>
      <c r="P12" s="59">
        <v>818055</v>
      </c>
      <c r="Q12" s="59">
        <v>2440454</v>
      </c>
      <c r="R12" s="59">
        <v>804640</v>
      </c>
      <c r="S12" s="59">
        <v>1114192</v>
      </c>
      <c r="T12" s="59">
        <v>794127</v>
      </c>
      <c r="U12" s="59">
        <v>2712959</v>
      </c>
      <c r="V12" s="59">
        <v>10096560</v>
      </c>
      <c r="W12" s="59">
        <v>12827664</v>
      </c>
      <c r="X12" s="59">
        <v>-2731104</v>
      </c>
      <c r="Y12" s="60">
        <v>-21.29</v>
      </c>
      <c r="Z12" s="61">
        <v>12827664</v>
      </c>
    </row>
    <row r="13" spans="1:26" ht="12.75">
      <c r="A13" s="57" t="s">
        <v>113</v>
      </c>
      <c r="B13" s="18">
        <v>-14796027</v>
      </c>
      <c r="C13" s="18">
        <v>0</v>
      </c>
      <c r="D13" s="58">
        <v>3476657</v>
      </c>
      <c r="E13" s="59">
        <v>3423907</v>
      </c>
      <c r="F13" s="59">
        <v>376584</v>
      </c>
      <c r="G13" s="59">
        <v>0</v>
      </c>
      <c r="H13" s="59">
        <v>753168</v>
      </c>
      <c r="I13" s="59">
        <v>1129752</v>
      </c>
      <c r="J13" s="59">
        <v>376584</v>
      </c>
      <c r="K13" s="59">
        <v>377149</v>
      </c>
      <c r="L13" s="59">
        <v>376584</v>
      </c>
      <c r="M13" s="59">
        <v>1130317</v>
      </c>
      <c r="N13" s="59">
        <v>397084</v>
      </c>
      <c r="O13" s="59">
        <v>376584</v>
      </c>
      <c r="P13" s="59">
        <v>376584</v>
      </c>
      <c r="Q13" s="59">
        <v>1150252</v>
      </c>
      <c r="R13" s="59">
        <v>379184</v>
      </c>
      <c r="S13" s="59">
        <v>376584</v>
      </c>
      <c r="T13" s="59">
        <v>376584</v>
      </c>
      <c r="U13" s="59">
        <v>1132352</v>
      </c>
      <c r="V13" s="59">
        <v>4542673</v>
      </c>
      <c r="W13" s="59">
        <v>3423907</v>
      </c>
      <c r="X13" s="59">
        <v>1118766</v>
      </c>
      <c r="Y13" s="60">
        <v>32.68</v>
      </c>
      <c r="Z13" s="61">
        <v>3423907</v>
      </c>
    </row>
    <row r="14" spans="1:26" ht="12.75">
      <c r="A14" s="57" t="s">
        <v>38</v>
      </c>
      <c r="B14" s="18">
        <v>127408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2920999</v>
      </c>
      <c r="C15" s="18">
        <v>0</v>
      </c>
      <c r="D15" s="58">
        <v>2381442</v>
      </c>
      <c r="E15" s="59">
        <v>3357103</v>
      </c>
      <c r="F15" s="59">
        <v>17809</v>
      </c>
      <c r="G15" s="59">
        <v>112783</v>
      </c>
      <c r="H15" s="59">
        <v>68566</v>
      </c>
      <c r="I15" s="59">
        <v>199158</v>
      </c>
      <c r="J15" s="59">
        <v>126130</v>
      </c>
      <c r="K15" s="59">
        <v>151498</v>
      </c>
      <c r="L15" s="59">
        <v>521598</v>
      </c>
      <c r="M15" s="59">
        <v>799226</v>
      </c>
      <c r="N15" s="59">
        <v>607919</v>
      </c>
      <c r="O15" s="59">
        <v>139433</v>
      </c>
      <c r="P15" s="59">
        <v>295747</v>
      </c>
      <c r="Q15" s="59">
        <v>1043099</v>
      </c>
      <c r="R15" s="59">
        <v>422572</v>
      </c>
      <c r="S15" s="59">
        <v>110833</v>
      </c>
      <c r="T15" s="59">
        <v>351474</v>
      </c>
      <c r="U15" s="59">
        <v>884879</v>
      </c>
      <c r="V15" s="59">
        <v>2926362</v>
      </c>
      <c r="W15" s="59">
        <v>3357103</v>
      </c>
      <c r="X15" s="59">
        <v>-430741</v>
      </c>
      <c r="Y15" s="60">
        <v>-12.83</v>
      </c>
      <c r="Z15" s="61">
        <v>3357103</v>
      </c>
    </row>
    <row r="16" spans="1:26" ht="12.75">
      <c r="A16" s="57" t="s">
        <v>34</v>
      </c>
      <c r="B16" s="18">
        <v>1117184</v>
      </c>
      <c r="C16" s="18">
        <v>0</v>
      </c>
      <c r="D16" s="58">
        <v>1965000</v>
      </c>
      <c r="E16" s="59">
        <v>1635785</v>
      </c>
      <c r="F16" s="59">
        <v>34900</v>
      </c>
      <c r="G16" s="59">
        <v>95108</v>
      </c>
      <c r="H16" s="59">
        <v>376475</v>
      </c>
      <c r="I16" s="59">
        <v>506483</v>
      </c>
      <c r="J16" s="59">
        <v>29700</v>
      </c>
      <c r="K16" s="59">
        <v>410000</v>
      </c>
      <c r="L16" s="59">
        <v>0</v>
      </c>
      <c r="M16" s="59">
        <v>439700</v>
      </c>
      <c r="N16" s="59">
        <v>6360</v>
      </c>
      <c r="O16" s="59">
        <v>45000</v>
      </c>
      <c r="P16" s="59">
        <v>82000</v>
      </c>
      <c r="Q16" s="59">
        <v>133360</v>
      </c>
      <c r="R16" s="59">
        <v>30000</v>
      </c>
      <c r="S16" s="59">
        <v>45000</v>
      </c>
      <c r="T16" s="59">
        <v>6540</v>
      </c>
      <c r="U16" s="59">
        <v>81540</v>
      </c>
      <c r="V16" s="59">
        <v>1161083</v>
      </c>
      <c r="W16" s="59">
        <v>1635785</v>
      </c>
      <c r="X16" s="59">
        <v>-474702</v>
      </c>
      <c r="Y16" s="60">
        <v>-29.02</v>
      </c>
      <c r="Z16" s="61">
        <v>1635785</v>
      </c>
    </row>
    <row r="17" spans="1:26" ht="12.75">
      <c r="A17" s="57" t="s">
        <v>40</v>
      </c>
      <c r="B17" s="18">
        <v>70043327</v>
      </c>
      <c r="C17" s="18">
        <v>0</v>
      </c>
      <c r="D17" s="58">
        <v>253043095</v>
      </c>
      <c r="E17" s="59">
        <v>238881066</v>
      </c>
      <c r="F17" s="59">
        <v>8357243</v>
      </c>
      <c r="G17" s="59">
        <v>20221094</v>
      </c>
      <c r="H17" s="59">
        <v>20115017</v>
      </c>
      <c r="I17" s="59">
        <v>48693354</v>
      </c>
      <c r="J17" s="59">
        <v>15176125</v>
      </c>
      <c r="K17" s="59">
        <v>13185345</v>
      </c>
      <c r="L17" s="59">
        <v>16253103</v>
      </c>
      <c r="M17" s="59">
        <v>44614573</v>
      </c>
      <c r="N17" s="59">
        <v>14882810</v>
      </c>
      <c r="O17" s="59">
        <v>17813072</v>
      </c>
      <c r="P17" s="59">
        <v>16978943</v>
      </c>
      <c r="Q17" s="59">
        <v>49674825</v>
      </c>
      <c r="R17" s="59">
        <v>12214121</v>
      </c>
      <c r="S17" s="59">
        <v>12939148</v>
      </c>
      <c r="T17" s="59">
        <v>19745399</v>
      </c>
      <c r="U17" s="59">
        <v>44898668</v>
      </c>
      <c r="V17" s="59">
        <v>187881420</v>
      </c>
      <c r="W17" s="59">
        <v>238881066</v>
      </c>
      <c r="X17" s="59">
        <v>-50999646</v>
      </c>
      <c r="Y17" s="60">
        <v>-21.35</v>
      </c>
      <c r="Z17" s="61">
        <v>238881066</v>
      </c>
    </row>
    <row r="18" spans="1:26" ht="12.75">
      <c r="A18" s="68" t="s">
        <v>41</v>
      </c>
      <c r="B18" s="69">
        <f>SUM(B11:B17)</f>
        <v>213239477</v>
      </c>
      <c r="C18" s="69">
        <f>SUM(C11:C17)</f>
        <v>0</v>
      </c>
      <c r="D18" s="70">
        <f aca="true" t="shared" si="1" ref="D18:Z18">SUM(D11:D17)</f>
        <v>418657661</v>
      </c>
      <c r="E18" s="71">
        <f t="shared" si="1"/>
        <v>405125635</v>
      </c>
      <c r="F18" s="71">
        <f t="shared" si="1"/>
        <v>20894688</v>
      </c>
      <c r="G18" s="71">
        <f t="shared" si="1"/>
        <v>32386468</v>
      </c>
      <c r="H18" s="71">
        <f t="shared" si="1"/>
        <v>33715623</v>
      </c>
      <c r="I18" s="71">
        <f t="shared" si="1"/>
        <v>86996779</v>
      </c>
      <c r="J18" s="71">
        <f t="shared" si="1"/>
        <v>28453630</v>
      </c>
      <c r="K18" s="71">
        <f t="shared" si="1"/>
        <v>32080860</v>
      </c>
      <c r="L18" s="71">
        <f t="shared" si="1"/>
        <v>30419038</v>
      </c>
      <c r="M18" s="71">
        <f t="shared" si="1"/>
        <v>90953528</v>
      </c>
      <c r="N18" s="71">
        <f t="shared" si="1"/>
        <v>29916058</v>
      </c>
      <c r="O18" s="71">
        <f t="shared" si="1"/>
        <v>31246742</v>
      </c>
      <c r="P18" s="71">
        <f t="shared" si="1"/>
        <v>30595892</v>
      </c>
      <c r="Q18" s="71">
        <f t="shared" si="1"/>
        <v>91758692</v>
      </c>
      <c r="R18" s="71">
        <f t="shared" si="1"/>
        <v>26072014</v>
      </c>
      <c r="S18" s="71">
        <f t="shared" si="1"/>
        <v>26543155</v>
      </c>
      <c r="T18" s="71">
        <f t="shared" si="1"/>
        <v>33733399</v>
      </c>
      <c r="U18" s="71">
        <f t="shared" si="1"/>
        <v>86348568</v>
      </c>
      <c r="V18" s="71">
        <f t="shared" si="1"/>
        <v>356057567</v>
      </c>
      <c r="W18" s="71">
        <f t="shared" si="1"/>
        <v>405125635</v>
      </c>
      <c r="X18" s="71">
        <f t="shared" si="1"/>
        <v>-49068068</v>
      </c>
      <c r="Y18" s="66">
        <f>+IF(W18&lt;&gt;0,(X18/W18)*100,0)</f>
        <v>-12.11181514099941</v>
      </c>
      <c r="Z18" s="72">
        <f t="shared" si="1"/>
        <v>405125635</v>
      </c>
    </row>
    <row r="19" spans="1:26" ht="12.75">
      <c r="A19" s="68" t="s">
        <v>42</v>
      </c>
      <c r="B19" s="73">
        <f>+B10-B18</f>
        <v>9389558</v>
      </c>
      <c r="C19" s="73">
        <f>+C10-C18</f>
        <v>0</v>
      </c>
      <c r="D19" s="74">
        <f aca="true" t="shared" si="2" ref="D19:Z19">+D10-D18</f>
        <v>-5623053</v>
      </c>
      <c r="E19" s="75">
        <f t="shared" si="2"/>
        <v>-508737</v>
      </c>
      <c r="F19" s="75">
        <f t="shared" si="2"/>
        <v>46676977</v>
      </c>
      <c r="G19" s="75">
        <f t="shared" si="2"/>
        <v>-24638350</v>
      </c>
      <c r="H19" s="75">
        <f t="shared" si="2"/>
        <v>4457801</v>
      </c>
      <c r="I19" s="75">
        <f t="shared" si="2"/>
        <v>26496428</v>
      </c>
      <c r="J19" s="75">
        <f t="shared" si="2"/>
        <v>-17583896</v>
      </c>
      <c r="K19" s="75">
        <f t="shared" si="2"/>
        <v>-14058805</v>
      </c>
      <c r="L19" s="75">
        <f t="shared" si="2"/>
        <v>41577829</v>
      </c>
      <c r="M19" s="75">
        <f t="shared" si="2"/>
        <v>9935128</v>
      </c>
      <c r="N19" s="75">
        <f t="shared" si="2"/>
        <v>-15311943</v>
      </c>
      <c r="O19" s="75">
        <f t="shared" si="2"/>
        <v>-13564294</v>
      </c>
      <c r="P19" s="75">
        <f t="shared" si="2"/>
        <v>30555702</v>
      </c>
      <c r="Q19" s="75">
        <f t="shared" si="2"/>
        <v>1679465</v>
      </c>
      <c r="R19" s="75">
        <f t="shared" si="2"/>
        <v>-14260321</v>
      </c>
      <c r="S19" s="75">
        <f t="shared" si="2"/>
        <v>-16809197</v>
      </c>
      <c r="T19" s="75">
        <f t="shared" si="2"/>
        <v>-7554226</v>
      </c>
      <c r="U19" s="75">
        <f t="shared" si="2"/>
        <v>-38623744</v>
      </c>
      <c r="V19" s="75">
        <f t="shared" si="2"/>
        <v>-512723</v>
      </c>
      <c r="W19" s="75">
        <f>IF(E10=E18,0,W10-W18)</f>
        <v>-508737</v>
      </c>
      <c r="X19" s="75">
        <f t="shared" si="2"/>
        <v>-3986</v>
      </c>
      <c r="Y19" s="76">
        <f>+IF(W19&lt;&gt;0,(X19/W19)*100,0)</f>
        <v>0.7835089643568287</v>
      </c>
      <c r="Z19" s="77">
        <f t="shared" si="2"/>
        <v>-508737</v>
      </c>
    </row>
    <row r="20" spans="1:26" ht="20.25">
      <c r="A20" s="78" t="s">
        <v>43</v>
      </c>
      <c r="B20" s="79">
        <v>1813374</v>
      </c>
      <c r="C20" s="79">
        <v>0</v>
      </c>
      <c r="D20" s="80">
        <v>4247000</v>
      </c>
      <c r="E20" s="81">
        <v>2568000</v>
      </c>
      <c r="F20" s="81">
        <v>0</v>
      </c>
      <c r="G20" s="81">
        <v>1798000</v>
      </c>
      <c r="H20" s="81">
        <v>0</v>
      </c>
      <c r="I20" s="81">
        <v>1798000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771000</v>
      </c>
      <c r="P20" s="81">
        <v>2260900</v>
      </c>
      <c r="Q20" s="81">
        <v>3031900</v>
      </c>
      <c r="R20" s="81">
        <v>-2260900</v>
      </c>
      <c r="S20" s="81">
        <v>0</v>
      </c>
      <c r="T20" s="81">
        <v>0</v>
      </c>
      <c r="U20" s="81">
        <v>-2260900</v>
      </c>
      <c r="V20" s="81">
        <v>2569000</v>
      </c>
      <c r="W20" s="81">
        <v>2568000</v>
      </c>
      <c r="X20" s="81">
        <v>1000</v>
      </c>
      <c r="Y20" s="82">
        <v>0.04</v>
      </c>
      <c r="Z20" s="83">
        <v>2568000</v>
      </c>
    </row>
    <row r="21" spans="1:26" ht="41.25">
      <c r="A21" s="84" t="s">
        <v>114</v>
      </c>
      <c r="B21" s="85">
        <v>3481199</v>
      </c>
      <c r="C21" s="85">
        <v>0</v>
      </c>
      <c r="D21" s="86">
        <v>38337</v>
      </c>
      <c r="E21" s="87">
        <v>38337</v>
      </c>
      <c r="F21" s="87">
        <v>0</v>
      </c>
      <c r="G21" s="87">
        <v>0</v>
      </c>
      <c r="H21" s="87">
        <v>0</v>
      </c>
      <c r="I21" s="87">
        <v>0</v>
      </c>
      <c r="J21" s="87">
        <v>123913</v>
      </c>
      <c r="K21" s="87">
        <v>18065</v>
      </c>
      <c r="L21" s="87">
        <v>0</v>
      </c>
      <c r="M21" s="87">
        <v>141978</v>
      </c>
      <c r="N21" s="87">
        <v>-3478</v>
      </c>
      <c r="O21" s="87">
        <v>292247</v>
      </c>
      <c r="P21" s="87">
        <v>0</v>
      </c>
      <c r="Q21" s="87">
        <v>288769</v>
      </c>
      <c r="R21" s="87">
        <v>0</v>
      </c>
      <c r="S21" s="87">
        <v>0</v>
      </c>
      <c r="T21" s="87">
        <v>-6391</v>
      </c>
      <c r="U21" s="87">
        <v>-6391</v>
      </c>
      <c r="V21" s="87">
        <v>424356</v>
      </c>
      <c r="W21" s="87">
        <v>38337</v>
      </c>
      <c r="X21" s="87">
        <v>386019</v>
      </c>
      <c r="Y21" s="88">
        <v>1006.91</v>
      </c>
      <c r="Z21" s="89">
        <v>38337</v>
      </c>
    </row>
    <row r="22" spans="1:26" ht="12.75">
      <c r="A22" s="90" t="s">
        <v>115</v>
      </c>
      <c r="B22" s="91">
        <f>SUM(B19:B21)</f>
        <v>14684131</v>
      </c>
      <c r="C22" s="91">
        <f>SUM(C19:C21)</f>
        <v>0</v>
      </c>
      <c r="D22" s="92">
        <f aca="true" t="shared" si="3" ref="D22:Z22">SUM(D19:D21)</f>
        <v>-1337716</v>
      </c>
      <c r="E22" s="93">
        <f t="shared" si="3"/>
        <v>2097600</v>
      </c>
      <c r="F22" s="93">
        <f t="shared" si="3"/>
        <v>46676977</v>
      </c>
      <c r="G22" s="93">
        <f t="shared" si="3"/>
        <v>-22840350</v>
      </c>
      <c r="H22" s="93">
        <f t="shared" si="3"/>
        <v>4457801</v>
      </c>
      <c r="I22" s="93">
        <f t="shared" si="3"/>
        <v>28294428</v>
      </c>
      <c r="J22" s="93">
        <f t="shared" si="3"/>
        <v>-17459983</v>
      </c>
      <c r="K22" s="93">
        <f t="shared" si="3"/>
        <v>-14040740</v>
      </c>
      <c r="L22" s="93">
        <f t="shared" si="3"/>
        <v>41577829</v>
      </c>
      <c r="M22" s="93">
        <f t="shared" si="3"/>
        <v>10077106</v>
      </c>
      <c r="N22" s="93">
        <f t="shared" si="3"/>
        <v>-15315421</v>
      </c>
      <c r="O22" s="93">
        <f t="shared" si="3"/>
        <v>-12501047</v>
      </c>
      <c r="P22" s="93">
        <f t="shared" si="3"/>
        <v>32816602</v>
      </c>
      <c r="Q22" s="93">
        <f t="shared" si="3"/>
        <v>5000134</v>
      </c>
      <c r="R22" s="93">
        <f t="shared" si="3"/>
        <v>-16521221</v>
      </c>
      <c r="S22" s="93">
        <f t="shared" si="3"/>
        <v>-16809197</v>
      </c>
      <c r="T22" s="93">
        <f t="shared" si="3"/>
        <v>-7560617</v>
      </c>
      <c r="U22" s="93">
        <f t="shared" si="3"/>
        <v>-40891035</v>
      </c>
      <c r="V22" s="93">
        <f t="shared" si="3"/>
        <v>2480633</v>
      </c>
      <c r="W22" s="93">
        <f t="shared" si="3"/>
        <v>2097600</v>
      </c>
      <c r="X22" s="93">
        <f t="shared" si="3"/>
        <v>383033</v>
      </c>
      <c r="Y22" s="94">
        <f>+IF(W22&lt;&gt;0,(X22/W22)*100,0)</f>
        <v>18.260535850495803</v>
      </c>
      <c r="Z22" s="95">
        <f t="shared" si="3"/>
        <v>2097600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14684131</v>
      </c>
      <c r="C24" s="73">
        <f>SUM(C22:C23)</f>
        <v>0</v>
      </c>
      <c r="D24" s="74">
        <f aca="true" t="shared" si="4" ref="D24:Z24">SUM(D22:D23)</f>
        <v>-1337716</v>
      </c>
      <c r="E24" s="75">
        <f t="shared" si="4"/>
        <v>2097600</v>
      </c>
      <c r="F24" s="75">
        <f t="shared" si="4"/>
        <v>46676977</v>
      </c>
      <c r="G24" s="75">
        <f t="shared" si="4"/>
        <v>-22840350</v>
      </c>
      <c r="H24" s="75">
        <f t="shared" si="4"/>
        <v>4457801</v>
      </c>
      <c r="I24" s="75">
        <f t="shared" si="4"/>
        <v>28294428</v>
      </c>
      <c r="J24" s="75">
        <f t="shared" si="4"/>
        <v>-17459983</v>
      </c>
      <c r="K24" s="75">
        <f t="shared" si="4"/>
        <v>-14040740</v>
      </c>
      <c r="L24" s="75">
        <f t="shared" si="4"/>
        <v>41577829</v>
      </c>
      <c r="M24" s="75">
        <f t="shared" si="4"/>
        <v>10077106</v>
      </c>
      <c r="N24" s="75">
        <f t="shared" si="4"/>
        <v>-15315421</v>
      </c>
      <c r="O24" s="75">
        <f t="shared" si="4"/>
        <v>-12501047</v>
      </c>
      <c r="P24" s="75">
        <f t="shared" si="4"/>
        <v>32816602</v>
      </c>
      <c r="Q24" s="75">
        <f t="shared" si="4"/>
        <v>5000134</v>
      </c>
      <c r="R24" s="75">
        <f t="shared" si="4"/>
        <v>-16521221</v>
      </c>
      <c r="S24" s="75">
        <f t="shared" si="4"/>
        <v>-16809197</v>
      </c>
      <c r="T24" s="75">
        <f t="shared" si="4"/>
        <v>-7560617</v>
      </c>
      <c r="U24" s="75">
        <f t="shared" si="4"/>
        <v>-40891035</v>
      </c>
      <c r="V24" s="75">
        <f t="shared" si="4"/>
        <v>2480633</v>
      </c>
      <c r="W24" s="75">
        <f t="shared" si="4"/>
        <v>2097600</v>
      </c>
      <c r="X24" s="75">
        <f t="shared" si="4"/>
        <v>383033</v>
      </c>
      <c r="Y24" s="76">
        <f>+IF(W24&lt;&gt;0,(X24/W24)*100,0)</f>
        <v>18.260535850495803</v>
      </c>
      <c r="Z24" s="77">
        <f t="shared" si="4"/>
        <v>2097600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5308016</v>
      </c>
      <c r="C27" s="21">
        <v>0</v>
      </c>
      <c r="D27" s="103">
        <v>3572668</v>
      </c>
      <c r="E27" s="104">
        <v>7551867</v>
      </c>
      <c r="F27" s="104">
        <v>0</v>
      </c>
      <c r="G27" s="104">
        <v>0</v>
      </c>
      <c r="H27" s="104">
        <v>305300</v>
      </c>
      <c r="I27" s="104">
        <v>305300</v>
      </c>
      <c r="J27" s="104">
        <v>54085</v>
      </c>
      <c r="K27" s="104">
        <v>14700</v>
      </c>
      <c r="L27" s="104">
        <v>4988827</v>
      </c>
      <c r="M27" s="104">
        <v>5057612</v>
      </c>
      <c r="N27" s="104">
        <v>687012</v>
      </c>
      <c r="O27" s="104">
        <v>62017</v>
      </c>
      <c r="P27" s="104">
        <v>96995</v>
      </c>
      <c r="Q27" s="104">
        <v>846024</v>
      </c>
      <c r="R27" s="104">
        <v>277999</v>
      </c>
      <c r="S27" s="104">
        <v>387592</v>
      </c>
      <c r="T27" s="104">
        <v>410362</v>
      </c>
      <c r="U27" s="104">
        <v>1075953</v>
      </c>
      <c r="V27" s="104">
        <v>7284889</v>
      </c>
      <c r="W27" s="104">
        <v>7551867</v>
      </c>
      <c r="X27" s="104">
        <v>-266978</v>
      </c>
      <c r="Y27" s="105">
        <v>-3.54</v>
      </c>
      <c r="Z27" s="106">
        <v>7551867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7108</v>
      </c>
      <c r="C31" s="18">
        <v>0</v>
      </c>
      <c r="D31" s="58">
        <v>0</v>
      </c>
      <c r="E31" s="59">
        <v>2300000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14700</v>
      </c>
      <c r="L31" s="59">
        <v>2240780</v>
      </c>
      <c r="M31" s="59">
        <v>2255480</v>
      </c>
      <c r="N31" s="59">
        <v>0</v>
      </c>
      <c r="O31" s="59">
        <v>0</v>
      </c>
      <c r="P31" s="59">
        <v>75200</v>
      </c>
      <c r="Q31" s="59">
        <v>75200</v>
      </c>
      <c r="R31" s="59">
        <v>78360</v>
      </c>
      <c r="S31" s="59">
        <v>69557</v>
      </c>
      <c r="T31" s="59">
        <v>122563</v>
      </c>
      <c r="U31" s="59">
        <v>270480</v>
      </c>
      <c r="V31" s="59">
        <v>2601160</v>
      </c>
      <c r="W31" s="59">
        <v>2300000</v>
      </c>
      <c r="X31" s="59">
        <v>301160</v>
      </c>
      <c r="Y31" s="60">
        <v>13.09</v>
      </c>
      <c r="Z31" s="61">
        <v>2300000</v>
      </c>
    </row>
    <row r="32" spans="1:26" ht="12.75">
      <c r="A32" s="68" t="s">
        <v>50</v>
      </c>
      <c r="B32" s="21">
        <f>SUM(B28:B31)</f>
        <v>7108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2300000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14700</v>
      </c>
      <c r="L32" s="104">
        <f t="shared" si="5"/>
        <v>2240780</v>
      </c>
      <c r="M32" s="104">
        <f t="shared" si="5"/>
        <v>2255480</v>
      </c>
      <c r="N32" s="104">
        <f t="shared" si="5"/>
        <v>0</v>
      </c>
      <c r="O32" s="104">
        <f t="shared" si="5"/>
        <v>0</v>
      </c>
      <c r="P32" s="104">
        <f t="shared" si="5"/>
        <v>75200</v>
      </c>
      <c r="Q32" s="104">
        <f t="shared" si="5"/>
        <v>75200</v>
      </c>
      <c r="R32" s="104">
        <f t="shared" si="5"/>
        <v>78360</v>
      </c>
      <c r="S32" s="104">
        <f t="shared" si="5"/>
        <v>69557</v>
      </c>
      <c r="T32" s="104">
        <f t="shared" si="5"/>
        <v>122563</v>
      </c>
      <c r="U32" s="104">
        <f t="shared" si="5"/>
        <v>270480</v>
      </c>
      <c r="V32" s="104">
        <f t="shared" si="5"/>
        <v>2601160</v>
      </c>
      <c r="W32" s="104">
        <f t="shared" si="5"/>
        <v>2300000</v>
      </c>
      <c r="X32" s="104">
        <f t="shared" si="5"/>
        <v>301160</v>
      </c>
      <c r="Y32" s="105">
        <f>+IF(W32&lt;&gt;0,(X32/W32)*100,0)</f>
        <v>13.093913043478262</v>
      </c>
      <c r="Z32" s="106">
        <f t="shared" si="5"/>
        <v>2300000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158710865</v>
      </c>
      <c r="C35" s="18">
        <v>0</v>
      </c>
      <c r="D35" s="58">
        <v>-81599434</v>
      </c>
      <c r="E35" s="59">
        <v>15168945</v>
      </c>
      <c r="F35" s="59">
        <v>64460781</v>
      </c>
      <c r="G35" s="59">
        <v>5108942</v>
      </c>
      <c r="H35" s="59">
        <v>-3175326</v>
      </c>
      <c r="I35" s="59">
        <v>66394397</v>
      </c>
      <c r="J35" s="59">
        <v>-44265638</v>
      </c>
      <c r="K35" s="59">
        <v>-169218</v>
      </c>
      <c r="L35" s="59">
        <v>25276977</v>
      </c>
      <c r="M35" s="59">
        <v>-19157879</v>
      </c>
      <c r="N35" s="59">
        <v>-31134275</v>
      </c>
      <c r="O35" s="59">
        <v>24823142</v>
      </c>
      <c r="P35" s="59">
        <v>64168870</v>
      </c>
      <c r="Q35" s="59">
        <v>57857737</v>
      </c>
      <c r="R35" s="59">
        <v>-64183187</v>
      </c>
      <c r="S35" s="59">
        <v>-23866112</v>
      </c>
      <c r="T35" s="59">
        <v>22631538</v>
      </c>
      <c r="U35" s="59">
        <v>-65417761</v>
      </c>
      <c r="V35" s="59">
        <v>39676494</v>
      </c>
      <c r="W35" s="59">
        <v>15168945</v>
      </c>
      <c r="X35" s="59">
        <v>24507549</v>
      </c>
      <c r="Y35" s="60">
        <v>161.56</v>
      </c>
      <c r="Z35" s="61">
        <v>15168945</v>
      </c>
    </row>
    <row r="36" spans="1:26" ht="12.75">
      <c r="A36" s="57" t="s">
        <v>53</v>
      </c>
      <c r="B36" s="18">
        <v>248197818</v>
      </c>
      <c r="C36" s="18">
        <v>0</v>
      </c>
      <c r="D36" s="58">
        <v>237730960</v>
      </c>
      <c r="E36" s="59">
        <v>242719478</v>
      </c>
      <c r="F36" s="59">
        <v>-376586</v>
      </c>
      <c r="G36" s="59">
        <v>0</v>
      </c>
      <c r="H36" s="59">
        <v>-447870</v>
      </c>
      <c r="I36" s="59">
        <v>-824456</v>
      </c>
      <c r="J36" s="59">
        <v>-317344</v>
      </c>
      <c r="K36" s="59">
        <v>-350416</v>
      </c>
      <c r="L36" s="59">
        <v>4629513</v>
      </c>
      <c r="M36" s="59">
        <v>3961753</v>
      </c>
      <c r="N36" s="59">
        <v>325746</v>
      </c>
      <c r="O36" s="59">
        <v>-272421</v>
      </c>
      <c r="P36" s="59">
        <v>-228347</v>
      </c>
      <c r="Q36" s="59">
        <v>-175022</v>
      </c>
      <c r="R36" s="59">
        <v>-101144</v>
      </c>
      <c r="S36" s="59">
        <v>40577</v>
      </c>
      <c r="T36" s="59">
        <v>348779</v>
      </c>
      <c r="U36" s="59">
        <v>288212</v>
      </c>
      <c r="V36" s="59">
        <v>3250487</v>
      </c>
      <c r="W36" s="59">
        <v>242719478</v>
      </c>
      <c r="X36" s="59">
        <v>-239468991</v>
      </c>
      <c r="Y36" s="60">
        <v>-98.66</v>
      </c>
      <c r="Z36" s="61">
        <v>242719478</v>
      </c>
    </row>
    <row r="37" spans="1:26" ht="12.75">
      <c r="A37" s="57" t="s">
        <v>54</v>
      </c>
      <c r="B37" s="18">
        <v>20253464</v>
      </c>
      <c r="C37" s="18">
        <v>0</v>
      </c>
      <c r="D37" s="58">
        <v>64047917</v>
      </c>
      <c r="E37" s="59">
        <v>-7207710</v>
      </c>
      <c r="F37" s="59">
        <v>17407223</v>
      </c>
      <c r="G37" s="59">
        <v>27949293</v>
      </c>
      <c r="H37" s="59">
        <v>-8080996</v>
      </c>
      <c r="I37" s="59">
        <v>37275520</v>
      </c>
      <c r="J37" s="59">
        <v>-27122996</v>
      </c>
      <c r="K37" s="59">
        <v>13521105</v>
      </c>
      <c r="L37" s="59">
        <v>-11671342</v>
      </c>
      <c r="M37" s="59">
        <v>-25273233</v>
      </c>
      <c r="N37" s="59">
        <v>-15493108</v>
      </c>
      <c r="O37" s="59">
        <v>37051768</v>
      </c>
      <c r="P37" s="59">
        <v>31123922</v>
      </c>
      <c r="Q37" s="59">
        <v>52682582</v>
      </c>
      <c r="R37" s="59">
        <v>-47763102</v>
      </c>
      <c r="S37" s="59">
        <v>-7016338</v>
      </c>
      <c r="T37" s="59">
        <v>30540930</v>
      </c>
      <c r="U37" s="59">
        <v>-24238510</v>
      </c>
      <c r="V37" s="59">
        <v>40446359</v>
      </c>
      <c r="W37" s="59">
        <v>-7207710</v>
      </c>
      <c r="X37" s="59">
        <v>47654069</v>
      </c>
      <c r="Y37" s="60">
        <v>-661.15</v>
      </c>
      <c r="Z37" s="61">
        <v>-7207710</v>
      </c>
    </row>
    <row r="38" spans="1:26" ht="12.75">
      <c r="A38" s="57" t="s">
        <v>55</v>
      </c>
      <c r="B38" s="18">
        <v>90666271</v>
      </c>
      <c r="C38" s="18">
        <v>0</v>
      </c>
      <c r="D38" s="58">
        <v>84655954</v>
      </c>
      <c r="E38" s="59">
        <v>90666271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90666271</v>
      </c>
      <c r="X38" s="59">
        <v>-90666271</v>
      </c>
      <c r="Y38" s="60">
        <v>-100</v>
      </c>
      <c r="Z38" s="61">
        <v>90666271</v>
      </c>
    </row>
    <row r="39" spans="1:26" ht="12.75">
      <c r="A39" s="57" t="s">
        <v>56</v>
      </c>
      <c r="B39" s="18">
        <v>281304812</v>
      </c>
      <c r="C39" s="18">
        <v>0</v>
      </c>
      <c r="D39" s="58">
        <v>8765371</v>
      </c>
      <c r="E39" s="59">
        <v>172332262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172332262</v>
      </c>
      <c r="X39" s="59">
        <v>-172332262</v>
      </c>
      <c r="Y39" s="60">
        <v>-100</v>
      </c>
      <c r="Z39" s="61">
        <v>172332262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-214730646</v>
      </c>
      <c r="C42" s="18">
        <v>0</v>
      </c>
      <c r="D42" s="58">
        <v>-407310362</v>
      </c>
      <c r="E42" s="59">
        <v>-397698086</v>
      </c>
      <c r="F42" s="59">
        <v>-20503104</v>
      </c>
      <c r="G42" s="59">
        <v>-32374710</v>
      </c>
      <c r="H42" s="59">
        <v>-32962455</v>
      </c>
      <c r="I42" s="59">
        <v>-85840269</v>
      </c>
      <c r="J42" s="59">
        <v>-28077046</v>
      </c>
      <c r="K42" s="59">
        <v>-31703711</v>
      </c>
      <c r="L42" s="59">
        <v>-30042454</v>
      </c>
      <c r="M42" s="59">
        <v>-89823211</v>
      </c>
      <c r="N42" s="59">
        <v>-29502272</v>
      </c>
      <c r="O42" s="59">
        <v>-30870158</v>
      </c>
      <c r="P42" s="59">
        <v>-30157308</v>
      </c>
      <c r="Q42" s="59">
        <v>-90529738</v>
      </c>
      <c r="R42" s="59">
        <v>-25662830</v>
      </c>
      <c r="S42" s="59">
        <v>-25126026</v>
      </c>
      <c r="T42" s="59">
        <v>-33188370</v>
      </c>
      <c r="U42" s="59">
        <v>-83977226</v>
      </c>
      <c r="V42" s="59">
        <v>-350170444</v>
      </c>
      <c r="W42" s="59">
        <v>-397698086</v>
      </c>
      <c r="X42" s="59">
        <v>47527642</v>
      </c>
      <c r="Y42" s="60">
        <v>-11.95</v>
      </c>
      <c r="Z42" s="61">
        <v>-397698086</v>
      </c>
    </row>
    <row r="43" spans="1:26" ht="12.75">
      <c r="A43" s="57" t="s">
        <v>59</v>
      </c>
      <c r="B43" s="18">
        <v>-1418</v>
      </c>
      <c r="C43" s="18">
        <v>0</v>
      </c>
      <c r="D43" s="58">
        <v>27445</v>
      </c>
      <c r="E43" s="59">
        <v>10591409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10618854</v>
      </c>
      <c r="X43" s="59">
        <v>-10618854</v>
      </c>
      <c r="Y43" s="60">
        <v>-100</v>
      </c>
      <c r="Z43" s="61">
        <v>10591409</v>
      </c>
    </row>
    <row r="44" spans="1:26" ht="12.75">
      <c r="A44" s="57" t="s">
        <v>60</v>
      </c>
      <c r="B44" s="18">
        <v>-107380</v>
      </c>
      <c r="C44" s="18">
        <v>0</v>
      </c>
      <c r="D44" s="58">
        <v>-302001</v>
      </c>
      <c r="E44" s="59">
        <v>301999</v>
      </c>
      <c r="F44" s="59">
        <v>553892</v>
      </c>
      <c r="G44" s="59">
        <v>-80524</v>
      </c>
      <c r="H44" s="59">
        <v>-494537</v>
      </c>
      <c r="I44" s="59">
        <v>-21169</v>
      </c>
      <c r="J44" s="59">
        <v>296657</v>
      </c>
      <c r="K44" s="59">
        <v>80478</v>
      </c>
      <c r="L44" s="59">
        <v>-2502135</v>
      </c>
      <c r="M44" s="59">
        <v>-2125000</v>
      </c>
      <c r="N44" s="59">
        <v>1988998</v>
      </c>
      <c r="O44" s="59">
        <v>309524</v>
      </c>
      <c r="P44" s="59">
        <v>32443</v>
      </c>
      <c r="Q44" s="59">
        <v>2330965</v>
      </c>
      <c r="R44" s="59">
        <v>-178748</v>
      </c>
      <c r="S44" s="59">
        <v>8300</v>
      </c>
      <c r="T44" s="59">
        <v>-103220</v>
      </c>
      <c r="U44" s="59">
        <v>-273668</v>
      </c>
      <c r="V44" s="59">
        <v>-88872</v>
      </c>
      <c r="W44" s="59">
        <v>-2</v>
      </c>
      <c r="X44" s="59">
        <v>-88870</v>
      </c>
      <c r="Y44" s="60">
        <v>4443500</v>
      </c>
      <c r="Z44" s="61">
        <v>301999</v>
      </c>
    </row>
    <row r="45" spans="1:26" ht="12.75">
      <c r="A45" s="68" t="s">
        <v>61</v>
      </c>
      <c r="B45" s="21">
        <v>-998910744</v>
      </c>
      <c r="C45" s="21">
        <v>0</v>
      </c>
      <c r="D45" s="103">
        <v>-198759078</v>
      </c>
      <c r="E45" s="104">
        <v>-241955792</v>
      </c>
      <c r="F45" s="104">
        <v>-19949212</v>
      </c>
      <c r="G45" s="104">
        <f>+F45+G42+G43+G44+G83</f>
        <v>-36404446</v>
      </c>
      <c r="H45" s="104">
        <f>+G45+H42+H43+H44+H83</f>
        <v>-69861438</v>
      </c>
      <c r="I45" s="104">
        <f>+H45</f>
        <v>-69861438</v>
      </c>
      <c r="J45" s="104">
        <f>+H45+J42+J43+J44+J83</f>
        <v>-97641827</v>
      </c>
      <c r="K45" s="104">
        <f>+J45+K42+K43+K44+K83</f>
        <v>-129265060</v>
      </c>
      <c r="L45" s="104">
        <f>+K45+L42+L43+L44+L83</f>
        <v>-161809649</v>
      </c>
      <c r="M45" s="104">
        <f>+L45</f>
        <v>-161809649</v>
      </c>
      <c r="N45" s="104">
        <f>+L45+N42+N43+N44+N83</f>
        <v>-189322923</v>
      </c>
      <c r="O45" s="104">
        <f>+N45+O42+O43+O44+O83</f>
        <v>-219883557</v>
      </c>
      <c r="P45" s="104">
        <f>+O45+P42+P43+P44+P83</f>
        <v>-250008422</v>
      </c>
      <c r="Q45" s="104">
        <f>+P45</f>
        <v>-250008422</v>
      </c>
      <c r="R45" s="104">
        <f>+P45+R42+R43+R44+R83</f>
        <v>-275850000</v>
      </c>
      <c r="S45" s="104">
        <f>+R45+S42+S43+S44+S83</f>
        <v>-300967726</v>
      </c>
      <c r="T45" s="104">
        <f>+S45+T42+T43+T44+T83</f>
        <v>448725840</v>
      </c>
      <c r="U45" s="104">
        <f>+T45</f>
        <v>448725840</v>
      </c>
      <c r="V45" s="104">
        <f>+U45</f>
        <v>448725840</v>
      </c>
      <c r="W45" s="104">
        <f>+W83+W42+W43+W44</f>
        <v>-242230348</v>
      </c>
      <c r="X45" s="104">
        <f>+V45-W45</f>
        <v>690956188</v>
      </c>
      <c r="Y45" s="105">
        <f>+IF(W45&lt;&gt;0,+(X45/W45)*100,0)</f>
        <v>-285.24757269473105</v>
      </c>
      <c r="Z45" s="106">
        <v>-241955792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5800000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5800000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5800000</v>
      </c>
      <c r="X73" s="20">
        <v>0</v>
      </c>
      <c r="Y73" s="19">
        <v>0</v>
      </c>
      <c r="Z73" s="22">
        <v>5800000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2423660</v>
      </c>
      <c r="C75" s="27">
        <v>0</v>
      </c>
      <c r="D75" s="28">
        <v>963851</v>
      </c>
      <c r="E75" s="29">
        <v>3500000</v>
      </c>
      <c r="F75" s="29">
        <v>587302</v>
      </c>
      <c r="G75" s="29">
        <v>277875</v>
      </c>
      <c r="H75" s="29">
        <v>575745</v>
      </c>
      <c r="I75" s="29">
        <v>1440922</v>
      </c>
      <c r="J75" s="29">
        <v>-294007</v>
      </c>
      <c r="K75" s="29">
        <v>285083</v>
      </c>
      <c r="L75" s="29">
        <v>289834</v>
      </c>
      <c r="M75" s="29">
        <v>280910</v>
      </c>
      <c r="N75" s="29">
        <v>272501</v>
      </c>
      <c r="O75" s="29">
        <v>280718</v>
      </c>
      <c r="P75" s="29">
        <v>295345</v>
      </c>
      <c r="Q75" s="29">
        <v>848564</v>
      </c>
      <c r="R75" s="29">
        <v>228784</v>
      </c>
      <c r="S75" s="29">
        <v>254474</v>
      </c>
      <c r="T75" s="29">
        <v>190886</v>
      </c>
      <c r="U75" s="29">
        <v>674144</v>
      </c>
      <c r="V75" s="29">
        <v>3244540</v>
      </c>
      <c r="W75" s="29">
        <v>3500000</v>
      </c>
      <c r="X75" s="29">
        <v>0</v>
      </c>
      <c r="Y75" s="28">
        <v>0</v>
      </c>
      <c r="Z75" s="30">
        <v>3500000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5800000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-784071300</v>
      </c>
      <c r="C83" s="18"/>
      <c r="D83" s="19">
        <v>208825840</v>
      </c>
      <c r="E83" s="20">
        <v>144848886</v>
      </c>
      <c r="F83" s="20"/>
      <c r="G83" s="20">
        <v>16000000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>
        <v>782985156</v>
      </c>
      <c r="U83" s="20"/>
      <c r="V83" s="20"/>
      <c r="W83" s="20">
        <v>144848886</v>
      </c>
      <c r="X83" s="20"/>
      <c r="Y83" s="19"/>
      <c r="Z83" s="22">
        <v>144848886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3910433</v>
      </c>
      <c r="C5" s="18">
        <v>0</v>
      </c>
      <c r="D5" s="58">
        <v>4272800</v>
      </c>
      <c r="E5" s="59">
        <v>4115920</v>
      </c>
      <c r="F5" s="59">
        <v>4116355</v>
      </c>
      <c r="G5" s="59">
        <v>-752</v>
      </c>
      <c r="H5" s="59">
        <v>6451</v>
      </c>
      <c r="I5" s="59">
        <v>4122054</v>
      </c>
      <c r="J5" s="59">
        <v>0</v>
      </c>
      <c r="K5" s="59">
        <v>9727</v>
      </c>
      <c r="L5" s="59">
        <v>6366</v>
      </c>
      <c r="M5" s="59">
        <v>16093</v>
      </c>
      <c r="N5" s="59">
        <v>6451</v>
      </c>
      <c r="O5" s="59">
        <v>6451</v>
      </c>
      <c r="P5" s="59">
        <v>-1024</v>
      </c>
      <c r="Q5" s="59">
        <v>11878</v>
      </c>
      <c r="R5" s="59">
        <v>6451</v>
      </c>
      <c r="S5" s="59">
        <v>6451</v>
      </c>
      <c r="T5" s="59">
        <v>6885</v>
      </c>
      <c r="U5" s="59">
        <v>19787</v>
      </c>
      <c r="V5" s="59">
        <v>4169812</v>
      </c>
      <c r="W5" s="59">
        <v>4115920</v>
      </c>
      <c r="X5" s="59">
        <v>53892</v>
      </c>
      <c r="Y5" s="60">
        <v>1.31</v>
      </c>
      <c r="Z5" s="61">
        <v>4115920</v>
      </c>
    </row>
    <row r="6" spans="1:26" ht="12.75">
      <c r="A6" s="57" t="s">
        <v>32</v>
      </c>
      <c r="B6" s="18">
        <v>17285358</v>
      </c>
      <c r="C6" s="18">
        <v>0</v>
      </c>
      <c r="D6" s="58">
        <v>20928100</v>
      </c>
      <c r="E6" s="59">
        <v>20643800</v>
      </c>
      <c r="F6" s="59">
        <v>1930406</v>
      </c>
      <c r="G6" s="59">
        <v>1995499</v>
      </c>
      <c r="H6" s="59">
        <v>2236930</v>
      </c>
      <c r="I6" s="59">
        <v>6162835</v>
      </c>
      <c r="J6" s="59">
        <v>36101</v>
      </c>
      <c r="K6" s="59">
        <v>2074473</v>
      </c>
      <c r="L6" s="59">
        <v>1951642</v>
      </c>
      <c r="M6" s="59">
        <v>4062216</v>
      </c>
      <c r="N6" s="59">
        <v>1962089</v>
      </c>
      <c r="O6" s="59">
        <v>2064791</v>
      </c>
      <c r="P6" s="59">
        <v>1626677</v>
      </c>
      <c r="Q6" s="59">
        <v>5653557</v>
      </c>
      <c r="R6" s="59">
        <v>1920701</v>
      </c>
      <c r="S6" s="59">
        <v>1844477</v>
      </c>
      <c r="T6" s="59">
        <v>1758539</v>
      </c>
      <c r="U6" s="59">
        <v>5523717</v>
      </c>
      <c r="V6" s="59">
        <v>21402325</v>
      </c>
      <c r="W6" s="59">
        <v>20643800</v>
      </c>
      <c r="X6" s="59">
        <v>758525</v>
      </c>
      <c r="Y6" s="60">
        <v>3.67</v>
      </c>
      <c r="Z6" s="61">
        <v>20643800</v>
      </c>
    </row>
    <row r="7" spans="1:26" ht="12.75">
      <c r="A7" s="57" t="s">
        <v>33</v>
      </c>
      <c r="B7" s="18">
        <v>1068432</v>
      </c>
      <c r="C7" s="18">
        <v>0</v>
      </c>
      <c r="D7" s="58">
        <v>810700</v>
      </c>
      <c r="E7" s="59">
        <v>840700</v>
      </c>
      <c r="F7" s="59">
        <v>33869</v>
      </c>
      <c r="G7" s="59">
        <v>43139</v>
      </c>
      <c r="H7" s="59">
        <v>54821</v>
      </c>
      <c r="I7" s="59">
        <v>131829</v>
      </c>
      <c r="J7" s="59">
        <v>131200</v>
      </c>
      <c r="K7" s="59">
        <v>209631</v>
      </c>
      <c r="L7" s="59">
        <v>64610</v>
      </c>
      <c r="M7" s="59">
        <v>405441</v>
      </c>
      <c r="N7" s="59">
        <v>32800</v>
      </c>
      <c r="O7" s="59">
        <v>48701</v>
      </c>
      <c r="P7" s="59">
        <v>0</v>
      </c>
      <c r="Q7" s="59">
        <v>81501</v>
      </c>
      <c r="R7" s="59">
        <v>40983</v>
      </c>
      <c r="S7" s="59">
        <v>173568</v>
      </c>
      <c r="T7" s="59">
        <v>31442</v>
      </c>
      <c r="U7" s="59">
        <v>245993</v>
      </c>
      <c r="V7" s="59">
        <v>864764</v>
      </c>
      <c r="W7" s="59">
        <v>840700</v>
      </c>
      <c r="X7" s="59">
        <v>24064</v>
      </c>
      <c r="Y7" s="60">
        <v>2.86</v>
      </c>
      <c r="Z7" s="61">
        <v>840700</v>
      </c>
    </row>
    <row r="8" spans="1:26" ht="12.75">
      <c r="A8" s="57" t="s">
        <v>34</v>
      </c>
      <c r="B8" s="18">
        <v>18925566</v>
      </c>
      <c r="C8" s="18">
        <v>0</v>
      </c>
      <c r="D8" s="58">
        <v>22281200</v>
      </c>
      <c r="E8" s="59">
        <v>27565096</v>
      </c>
      <c r="F8" s="59">
        <v>6906000</v>
      </c>
      <c r="G8" s="59">
        <v>0</v>
      </c>
      <c r="H8" s="59">
        <v>11824</v>
      </c>
      <c r="I8" s="59">
        <v>6917824</v>
      </c>
      <c r="J8" s="59">
        <v>0</v>
      </c>
      <c r="K8" s="59">
        <v>21000</v>
      </c>
      <c r="L8" s="59">
        <v>4933236</v>
      </c>
      <c r="M8" s="59">
        <v>4954236</v>
      </c>
      <c r="N8" s="59">
        <v>507262</v>
      </c>
      <c r="O8" s="59">
        <v>380855</v>
      </c>
      <c r="P8" s="59">
        <v>4143000</v>
      </c>
      <c r="Q8" s="59">
        <v>5031117</v>
      </c>
      <c r="R8" s="59">
        <v>534310</v>
      </c>
      <c r="S8" s="59">
        <v>219166</v>
      </c>
      <c r="T8" s="59">
        <v>207424</v>
      </c>
      <c r="U8" s="59">
        <v>960900</v>
      </c>
      <c r="V8" s="59">
        <v>17864077</v>
      </c>
      <c r="W8" s="59">
        <v>27565096</v>
      </c>
      <c r="X8" s="59">
        <v>-9701019</v>
      </c>
      <c r="Y8" s="60">
        <v>-35.19</v>
      </c>
      <c r="Z8" s="61">
        <v>27565096</v>
      </c>
    </row>
    <row r="9" spans="1:26" ht="12.75">
      <c r="A9" s="57" t="s">
        <v>35</v>
      </c>
      <c r="B9" s="18">
        <v>36242904</v>
      </c>
      <c r="C9" s="18">
        <v>0</v>
      </c>
      <c r="D9" s="58">
        <v>34282500</v>
      </c>
      <c r="E9" s="59">
        <v>33136200</v>
      </c>
      <c r="F9" s="59">
        <v>347295</v>
      </c>
      <c r="G9" s="59">
        <v>300315</v>
      </c>
      <c r="H9" s="59">
        <v>319437</v>
      </c>
      <c r="I9" s="59">
        <v>967047</v>
      </c>
      <c r="J9" s="59">
        <v>10597573</v>
      </c>
      <c r="K9" s="59">
        <v>13502364</v>
      </c>
      <c r="L9" s="59">
        <v>2847687</v>
      </c>
      <c r="M9" s="59">
        <v>26947624</v>
      </c>
      <c r="N9" s="59">
        <v>2880157</v>
      </c>
      <c r="O9" s="59">
        <v>2865300</v>
      </c>
      <c r="P9" s="59">
        <v>216106</v>
      </c>
      <c r="Q9" s="59">
        <v>5961563</v>
      </c>
      <c r="R9" s="59">
        <v>83667</v>
      </c>
      <c r="S9" s="59">
        <v>10711914</v>
      </c>
      <c r="T9" s="59">
        <v>131721</v>
      </c>
      <c r="U9" s="59">
        <v>10927302</v>
      </c>
      <c r="V9" s="59">
        <v>44803536</v>
      </c>
      <c r="W9" s="59">
        <v>33136200</v>
      </c>
      <c r="X9" s="59">
        <v>11667336</v>
      </c>
      <c r="Y9" s="60">
        <v>35.21</v>
      </c>
      <c r="Z9" s="61">
        <v>33136200</v>
      </c>
    </row>
    <row r="10" spans="1:26" ht="20.25">
      <c r="A10" s="62" t="s">
        <v>112</v>
      </c>
      <c r="B10" s="63">
        <f>SUM(B5:B9)</f>
        <v>77432693</v>
      </c>
      <c r="C10" s="63">
        <f>SUM(C5:C9)</f>
        <v>0</v>
      </c>
      <c r="D10" s="64">
        <f aca="true" t="shared" si="0" ref="D10:Z10">SUM(D5:D9)</f>
        <v>82575300</v>
      </c>
      <c r="E10" s="65">
        <f t="shared" si="0"/>
        <v>86301716</v>
      </c>
      <c r="F10" s="65">
        <f t="shared" si="0"/>
        <v>13333925</v>
      </c>
      <c r="G10" s="65">
        <f t="shared" si="0"/>
        <v>2338201</v>
      </c>
      <c r="H10" s="65">
        <f t="shared" si="0"/>
        <v>2629463</v>
      </c>
      <c r="I10" s="65">
        <f t="shared" si="0"/>
        <v>18301589</v>
      </c>
      <c r="J10" s="65">
        <f t="shared" si="0"/>
        <v>10764874</v>
      </c>
      <c r="K10" s="65">
        <f t="shared" si="0"/>
        <v>15817195</v>
      </c>
      <c r="L10" s="65">
        <f t="shared" si="0"/>
        <v>9803541</v>
      </c>
      <c r="M10" s="65">
        <f t="shared" si="0"/>
        <v>36385610</v>
      </c>
      <c r="N10" s="65">
        <f t="shared" si="0"/>
        <v>5388759</v>
      </c>
      <c r="O10" s="65">
        <f t="shared" si="0"/>
        <v>5366098</v>
      </c>
      <c r="P10" s="65">
        <f t="shared" si="0"/>
        <v>5984759</v>
      </c>
      <c r="Q10" s="65">
        <f t="shared" si="0"/>
        <v>16739616</v>
      </c>
      <c r="R10" s="65">
        <f t="shared" si="0"/>
        <v>2586112</v>
      </c>
      <c r="S10" s="65">
        <f t="shared" si="0"/>
        <v>12955576</v>
      </c>
      <c r="T10" s="65">
        <f t="shared" si="0"/>
        <v>2136011</v>
      </c>
      <c r="U10" s="65">
        <f t="shared" si="0"/>
        <v>17677699</v>
      </c>
      <c r="V10" s="65">
        <f t="shared" si="0"/>
        <v>89104514</v>
      </c>
      <c r="W10" s="65">
        <f t="shared" si="0"/>
        <v>86301716</v>
      </c>
      <c r="X10" s="65">
        <f t="shared" si="0"/>
        <v>2802798</v>
      </c>
      <c r="Y10" s="66">
        <f>+IF(W10&lt;&gt;0,(X10/W10)*100,0)</f>
        <v>3.2476735456801347</v>
      </c>
      <c r="Z10" s="67">
        <f t="shared" si="0"/>
        <v>86301716</v>
      </c>
    </row>
    <row r="11" spans="1:26" ht="12.75">
      <c r="A11" s="57" t="s">
        <v>36</v>
      </c>
      <c r="B11" s="18">
        <v>23245956</v>
      </c>
      <c r="C11" s="18">
        <v>0</v>
      </c>
      <c r="D11" s="58">
        <v>26868700</v>
      </c>
      <c r="E11" s="59">
        <v>26907130</v>
      </c>
      <c r="F11" s="59">
        <v>1960853</v>
      </c>
      <c r="G11" s="59">
        <v>1902179</v>
      </c>
      <c r="H11" s="59">
        <v>1905524</v>
      </c>
      <c r="I11" s="59">
        <v>5768556</v>
      </c>
      <c r="J11" s="59">
        <v>239709</v>
      </c>
      <c r="K11" s="59">
        <v>3439823</v>
      </c>
      <c r="L11" s="59">
        <v>2031201</v>
      </c>
      <c r="M11" s="59">
        <v>5710733</v>
      </c>
      <c r="N11" s="59">
        <v>2049782</v>
      </c>
      <c r="O11" s="59">
        <v>2018621</v>
      </c>
      <c r="P11" s="59">
        <v>2038483</v>
      </c>
      <c r="Q11" s="59">
        <v>6106886</v>
      </c>
      <c r="R11" s="59">
        <v>1936902</v>
      </c>
      <c r="S11" s="59">
        <v>2246968</v>
      </c>
      <c r="T11" s="59">
        <v>2261071</v>
      </c>
      <c r="U11" s="59">
        <v>6444941</v>
      </c>
      <c r="V11" s="59">
        <v>24031116</v>
      </c>
      <c r="W11" s="59">
        <v>26907130</v>
      </c>
      <c r="X11" s="59">
        <v>-2876014</v>
      </c>
      <c r="Y11" s="60">
        <v>-10.69</v>
      </c>
      <c r="Z11" s="61">
        <v>26907130</v>
      </c>
    </row>
    <row r="12" spans="1:26" ht="12.75">
      <c r="A12" s="57" t="s">
        <v>37</v>
      </c>
      <c r="B12" s="18">
        <v>3040001</v>
      </c>
      <c r="C12" s="18">
        <v>0</v>
      </c>
      <c r="D12" s="58">
        <v>3128300</v>
      </c>
      <c r="E12" s="59">
        <v>3128300</v>
      </c>
      <c r="F12" s="59">
        <v>252445</v>
      </c>
      <c r="G12" s="59">
        <v>252445</v>
      </c>
      <c r="H12" s="59">
        <v>252445</v>
      </c>
      <c r="I12" s="59">
        <v>757335</v>
      </c>
      <c r="J12" s="59">
        <v>0</v>
      </c>
      <c r="K12" s="59">
        <v>252445</v>
      </c>
      <c r="L12" s="59">
        <v>252445</v>
      </c>
      <c r="M12" s="59">
        <v>504890</v>
      </c>
      <c r="N12" s="59">
        <v>252445</v>
      </c>
      <c r="O12" s="59">
        <v>252445</v>
      </c>
      <c r="P12" s="59">
        <v>252445</v>
      </c>
      <c r="Q12" s="59">
        <v>757335</v>
      </c>
      <c r="R12" s="59">
        <v>252445</v>
      </c>
      <c r="S12" s="59">
        <v>252939</v>
      </c>
      <c r="T12" s="59">
        <v>352256</v>
      </c>
      <c r="U12" s="59">
        <v>857640</v>
      </c>
      <c r="V12" s="59">
        <v>2877200</v>
      </c>
      <c r="W12" s="59">
        <v>3128300</v>
      </c>
      <c r="X12" s="59">
        <v>-251100</v>
      </c>
      <c r="Y12" s="60">
        <v>-8.03</v>
      </c>
      <c r="Z12" s="61">
        <v>3128300</v>
      </c>
    </row>
    <row r="13" spans="1:26" ht="12.75">
      <c r="A13" s="57" t="s">
        <v>113</v>
      </c>
      <c r="B13" s="18">
        <v>8321070</v>
      </c>
      <c r="C13" s="18">
        <v>0</v>
      </c>
      <c r="D13" s="58">
        <v>9732375</v>
      </c>
      <c r="E13" s="59">
        <v>9800335</v>
      </c>
      <c r="F13" s="59">
        <v>0</v>
      </c>
      <c r="G13" s="59">
        <v>0</v>
      </c>
      <c r="H13" s="59">
        <v>0</v>
      </c>
      <c r="I13" s="59">
        <v>0</v>
      </c>
      <c r="J13" s="59">
        <v>3244120</v>
      </c>
      <c r="K13" s="59">
        <v>4055150</v>
      </c>
      <c r="L13" s="59">
        <v>0</v>
      </c>
      <c r="M13" s="59">
        <v>7299270</v>
      </c>
      <c r="N13" s="59">
        <v>1622060</v>
      </c>
      <c r="O13" s="59">
        <v>1622060</v>
      </c>
      <c r="P13" s="59">
        <v>0</v>
      </c>
      <c r="Q13" s="59">
        <v>3244120</v>
      </c>
      <c r="R13" s="59">
        <v>0</v>
      </c>
      <c r="S13" s="59">
        <v>1622060</v>
      </c>
      <c r="T13" s="59">
        <v>811045</v>
      </c>
      <c r="U13" s="59">
        <v>2433105</v>
      </c>
      <c r="V13" s="59">
        <v>12976495</v>
      </c>
      <c r="W13" s="59">
        <v>9800335</v>
      </c>
      <c r="X13" s="59">
        <v>3176160</v>
      </c>
      <c r="Y13" s="60">
        <v>32.41</v>
      </c>
      <c r="Z13" s="61">
        <v>9800335</v>
      </c>
    </row>
    <row r="14" spans="1:26" ht="12.75">
      <c r="A14" s="57" t="s">
        <v>38</v>
      </c>
      <c r="B14" s="18">
        <v>13186</v>
      </c>
      <c r="C14" s="18">
        <v>0</v>
      </c>
      <c r="D14" s="58">
        <v>6700</v>
      </c>
      <c r="E14" s="59">
        <v>6700</v>
      </c>
      <c r="F14" s="59">
        <v>1</v>
      </c>
      <c r="G14" s="59">
        <v>527</v>
      </c>
      <c r="H14" s="59">
        <v>17</v>
      </c>
      <c r="I14" s="59">
        <v>545</v>
      </c>
      <c r="J14" s="59">
        <v>343</v>
      </c>
      <c r="K14" s="59">
        <v>343</v>
      </c>
      <c r="L14" s="59">
        <v>358</v>
      </c>
      <c r="M14" s="59">
        <v>1044</v>
      </c>
      <c r="N14" s="59">
        <v>756</v>
      </c>
      <c r="O14" s="59">
        <v>481</v>
      </c>
      <c r="P14" s="59">
        <v>214</v>
      </c>
      <c r="Q14" s="59">
        <v>1451</v>
      </c>
      <c r="R14" s="59">
        <v>0</v>
      </c>
      <c r="S14" s="59">
        <v>607</v>
      </c>
      <c r="T14" s="59">
        <v>4656</v>
      </c>
      <c r="U14" s="59">
        <v>5263</v>
      </c>
      <c r="V14" s="59">
        <v>8303</v>
      </c>
      <c r="W14" s="59">
        <v>6700</v>
      </c>
      <c r="X14" s="59">
        <v>1603</v>
      </c>
      <c r="Y14" s="60">
        <v>23.93</v>
      </c>
      <c r="Z14" s="61">
        <v>6700</v>
      </c>
    </row>
    <row r="15" spans="1:26" ht="12.75">
      <c r="A15" s="57" t="s">
        <v>39</v>
      </c>
      <c r="B15" s="18">
        <v>8940223</v>
      </c>
      <c r="C15" s="18">
        <v>0</v>
      </c>
      <c r="D15" s="58">
        <v>8813500</v>
      </c>
      <c r="E15" s="59">
        <v>10377940</v>
      </c>
      <c r="F15" s="59">
        <v>9702</v>
      </c>
      <c r="G15" s="59">
        <v>1077364</v>
      </c>
      <c r="H15" s="59">
        <v>1208578</v>
      </c>
      <c r="I15" s="59">
        <v>2295644</v>
      </c>
      <c r="J15" s="59">
        <v>127935</v>
      </c>
      <c r="K15" s="59">
        <v>226644</v>
      </c>
      <c r="L15" s="59">
        <v>760859</v>
      </c>
      <c r="M15" s="59">
        <v>1115438</v>
      </c>
      <c r="N15" s="59">
        <v>773578</v>
      </c>
      <c r="O15" s="59">
        <v>819364</v>
      </c>
      <c r="P15" s="59">
        <v>1515210</v>
      </c>
      <c r="Q15" s="59">
        <v>3108152</v>
      </c>
      <c r="R15" s="59">
        <v>58194</v>
      </c>
      <c r="S15" s="59">
        <v>631733</v>
      </c>
      <c r="T15" s="59">
        <v>1531779</v>
      </c>
      <c r="U15" s="59">
        <v>2221706</v>
      </c>
      <c r="V15" s="59">
        <v>8740940</v>
      </c>
      <c r="W15" s="59">
        <v>10377940</v>
      </c>
      <c r="X15" s="59">
        <v>-1637000</v>
      </c>
      <c r="Y15" s="60">
        <v>-15.77</v>
      </c>
      <c r="Z15" s="61">
        <v>10377940</v>
      </c>
    </row>
    <row r="16" spans="1:26" ht="12.75">
      <c r="A16" s="57" t="s">
        <v>34</v>
      </c>
      <c r="B16" s="18">
        <v>789346</v>
      </c>
      <c r="C16" s="18">
        <v>0</v>
      </c>
      <c r="D16" s="58">
        <v>740200</v>
      </c>
      <c r="E16" s="59">
        <v>268300</v>
      </c>
      <c r="F16" s="59">
        <v>313560</v>
      </c>
      <c r="G16" s="59">
        <v>438585</v>
      </c>
      <c r="H16" s="59">
        <v>337665</v>
      </c>
      <c r="I16" s="59">
        <v>1089810</v>
      </c>
      <c r="J16" s="59">
        <v>0</v>
      </c>
      <c r="K16" s="59">
        <v>337894</v>
      </c>
      <c r="L16" s="59">
        <v>70844</v>
      </c>
      <c r="M16" s="59">
        <v>408738</v>
      </c>
      <c r="N16" s="59">
        <v>57582</v>
      </c>
      <c r="O16" s="59">
        <v>287350</v>
      </c>
      <c r="P16" s="59">
        <v>1005599</v>
      </c>
      <c r="Q16" s="59">
        <v>1350531</v>
      </c>
      <c r="R16" s="59">
        <v>256639</v>
      </c>
      <c r="S16" s="59">
        <v>270158</v>
      </c>
      <c r="T16" s="59">
        <v>620247</v>
      </c>
      <c r="U16" s="59">
        <v>1147044</v>
      </c>
      <c r="V16" s="59">
        <v>3996123</v>
      </c>
      <c r="W16" s="59">
        <v>268300</v>
      </c>
      <c r="X16" s="59">
        <v>3727823</v>
      </c>
      <c r="Y16" s="60">
        <v>1389.42</v>
      </c>
      <c r="Z16" s="61">
        <v>268300</v>
      </c>
    </row>
    <row r="17" spans="1:26" ht="12.75">
      <c r="A17" s="57" t="s">
        <v>40</v>
      </c>
      <c r="B17" s="18">
        <v>43544225</v>
      </c>
      <c r="C17" s="18">
        <v>0</v>
      </c>
      <c r="D17" s="58">
        <v>44762600</v>
      </c>
      <c r="E17" s="59">
        <v>46910418</v>
      </c>
      <c r="F17" s="59">
        <v>657150</v>
      </c>
      <c r="G17" s="59">
        <v>791617</v>
      </c>
      <c r="H17" s="59">
        <v>1368054</v>
      </c>
      <c r="I17" s="59">
        <v>2816821</v>
      </c>
      <c r="J17" s="59">
        <v>10099302</v>
      </c>
      <c r="K17" s="59">
        <v>13157048</v>
      </c>
      <c r="L17" s="59">
        <v>3373659</v>
      </c>
      <c r="M17" s="59">
        <v>26630009</v>
      </c>
      <c r="N17" s="59">
        <v>3325509</v>
      </c>
      <c r="O17" s="59">
        <v>3010405</v>
      </c>
      <c r="P17" s="59">
        <v>821022</v>
      </c>
      <c r="Q17" s="59">
        <v>7156936</v>
      </c>
      <c r="R17" s="59">
        <v>223632</v>
      </c>
      <c r="S17" s="59">
        <v>9446484</v>
      </c>
      <c r="T17" s="59">
        <v>938360</v>
      </c>
      <c r="U17" s="59">
        <v>10608476</v>
      </c>
      <c r="V17" s="59">
        <v>47212242</v>
      </c>
      <c r="W17" s="59">
        <v>46910418</v>
      </c>
      <c r="X17" s="59">
        <v>301824</v>
      </c>
      <c r="Y17" s="60">
        <v>0.64</v>
      </c>
      <c r="Z17" s="61">
        <v>46910418</v>
      </c>
    </row>
    <row r="18" spans="1:26" ht="12.75">
      <c r="A18" s="68" t="s">
        <v>41</v>
      </c>
      <c r="B18" s="69">
        <f>SUM(B11:B17)</f>
        <v>87894007</v>
      </c>
      <c r="C18" s="69">
        <f>SUM(C11:C17)</f>
        <v>0</v>
      </c>
      <c r="D18" s="70">
        <f aca="true" t="shared" si="1" ref="D18:Z18">SUM(D11:D17)</f>
        <v>94052375</v>
      </c>
      <c r="E18" s="71">
        <f t="shared" si="1"/>
        <v>97399123</v>
      </c>
      <c r="F18" s="71">
        <f t="shared" si="1"/>
        <v>3193711</v>
      </c>
      <c r="G18" s="71">
        <f t="shared" si="1"/>
        <v>4462717</v>
      </c>
      <c r="H18" s="71">
        <f t="shared" si="1"/>
        <v>5072283</v>
      </c>
      <c r="I18" s="71">
        <f t="shared" si="1"/>
        <v>12728711</v>
      </c>
      <c r="J18" s="71">
        <f t="shared" si="1"/>
        <v>13711409</v>
      </c>
      <c r="K18" s="71">
        <f t="shared" si="1"/>
        <v>21469347</v>
      </c>
      <c r="L18" s="71">
        <f t="shared" si="1"/>
        <v>6489366</v>
      </c>
      <c r="M18" s="71">
        <f t="shared" si="1"/>
        <v>41670122</v>
      </c>
      <c r="N18" s="71">
        <f t="shared" si="1"/>
        <v>8081712</v>
      </c>
      <c r="O18" s="71">
        <f t="shared" si="1"/>
        <v>8010726</v>
      </c>
      <c r="P18" s="71">
        <f t="shared" si="1"/>
        <v>5632973</v>
      </c>
      <c r="Q18" s="71">
        <f t="shared" si="1"/>
        <v>21725411</v>
      </c>
      <c r="R18" s="71">
        <f t="shared" si="1"/>
        <v>2727812</v>
      </c>
      <c r="S18" s="71">
        <f t="shared" si="1"/>
        <v>14470949</v>
      </c>
      <c r="T18" s="71">
        <f t="shared" si="1"/>
        <v>6519414</v>
      </c>
      <c r="U18" s="71">
        <f t="shared" si="1"/>
        <v>23718175</v>
      </c>
      <c r="V18" s="71">
        <f t="shared" si="1"/>
        <v>99842419</v>
      </c>
      <c r="W18" s="71">
        <f t="shared" si="1"/>
        <v>97399123</v>
      </c>
      <c r="X18" s="71">
        <f t="shared" si="1"/>
        <v>2443296</v>
      </c>
      <c r="Y18" s="66">
        <f>+IF(W18&lt;&gt;0,(X18/W18)*100,0)</f>
        <v>2.508540040961149</v>
      </c>
      <c r="Z18" s="72">
        <f t="shared" si="1"/>
        <v>97399123</v>
      </c>
    </row>
    <row r="19" spans="1:26" ht="12.75">
      <c r="A19" s="68" t="s">
        <v>42</v>
      </c>
      <c r="B19" s="73">
        <f>+B10-B18</f>
        <v>-10461314</v>
      </c>
      <c r="C19" s="73">
        <f>+C10-C18</f>
        <v>0</v>
      </c>
      <c r="D19" s="74">
        <f aca="true" t="shared" si="2" ref="D19:Z19">+D10-D18</f>
        <v>-11477075</v>
      </c>
      <c r="E19" s="75">
        <f t="shared" si="2"/>
        <v>-11097407</v>
      </c>
      <c r="F19" s="75">
        <f t="shared" si="2"/>
        <v>10140214</v>
      </c>
      <c r="G19" s="75">
        <f t="shared" si="2"/>
        <v>-2124516</v>
      </c>
      <c r="H19" s="75">
        <f t="shared" si="2"/>
        <v>-2442820</v>
      </c>
      <c r="I19" s="75">
        <f t="shared" si="2"/>
        <v>5572878</v>
      </c>
      <c r="J19" s="75">
        <f t="shared" si="2"/>
        <v>-2946535</v>
      </c>
      <c r="K19" s="75">
        <f t="shared" si="2"/>
        <v>-5652152</v>
      </c>
      <c r="L19" s="75">
        <f t="shared" si="2"/>
        <v>3314175</v>
      </c>
      <c r="M19" s="75">
        <f t="shared" si="2"/>
        <v>-5284512</v>
      </c>
      <c r="N19" s="75">
        <f t="shared" si="2"/>
        <v>-2692953</v>
      </c>
      <c r="O19" s="75">
        <f t="shared" si="2"/>
        <v>-2644628</v>
      </c>
      <c r="P19" s="75">
        <f t="shared" si="2"/>
        <v>351786</v>
      </c>
      <c r="Q19" s="75">
        <f t="shared" si="2"/>
        <v>-4985795</v>
      </c>
      <c r="R19" s="75">
        <f t="shared" si="2"/>
        <v>-141700</v>
      </c>
      <c r="S19" s="75">
        <f t="shared" si="2"/>
        <v>-1515373</v>
      </c>
      <c r="T19" s="75">
        <f t="shared" si="2"/>
        <v>-4383403</v>
      </c>
      <c r="U19" s="75">
        <f t="shared" si="2"/>
        <v>-6040476</v>
      </c>
      <c r="V19" s="75">
        <f t="shared" si="2"/>
        <v>-10737905</v>
      </c>
      <c r="W19" s="75">
        <f>IF(E10=E18,0,W10-W18)</f>
        <v>-11097407</v>
      </c>
      <c r="X19" s="75">
        <f t="shared" si="2"/>
        <v>359502</v>
      </c>
      <c r="Y19" s="76">
        <f>+IF(W19&lt;&gt;0,(X19/W19)*100,0)</f>
        <v>-3.2395135187886686</v>
      </c>
      <c r="Z19" s="77">
        <f t="shared" si="2"/>
        <v>-11097407</v>
      </c>
    </row>
    <row r="20" spans="1:26" ht="20.25">
      <c r="A20" s="78" t="s">
        <v>43</v>
      </c>
      <c r="B20" s="79">
        <v>13200661</v>
      </c>
      <c r="C20" s="79">
        <v>0</v>
      </c>
      <c r="D20" s="80">
        <v>12054400</v>
      </c>
      <c r="E20" s="81">
        <v>14142704</v>
      </c>
      <c r="F20" s="81">
        <v>0</v>
      </c>
      <c r="G20" s="81">
        <v>0</v>
      </c>
      <c r="H20" s="81">
        <v>1424851</v>
      </c>
      <c r="I20" s="81">
        <v>1424851</v>
      </c>
      <c r="J20" s="81">
        <v>0</v>
      </c>
      <c r="K20" s="81">
        <v>875911</v>
      </c>
      <c r="L20" s="81">
        <v>1911603</v>
      </c>
      <c r="M20" s="81">
        <v>2787514</v>
      </c>
      <c r="N20" s="81">
        <v>59372</v>
      </c>
      <c r="O20" s="81">
        <v>704219</v>
      </c>
      <c r="P20" s="81">
        <v>0</v>
      </c>
      <c r="Q20" s="81">
        <v>763591</v>
      </c>
      <c r="R20" s="81">
        <v>769992</v>
      </c>
      <c r="S20" s="81">
        <v>18781</v>
      </c>
      <c r="T20" s="81">
        <v>977781</v>
      </c>
      <c r="U20" s="81">
        <v>1766554</v>
      </c>
      <c r="V20" s="81">
        <v>6742510</v>
      </c>
      <c r="W20" s="81">
        <v>14142704</v>
      </c>
      <c r="X20" s="81">
        <v>-7400194</v>
      </c>
      <c r="Y20" s="82">
        <v>-52.33</v>
      </c>
      <c r="Z20" s="83">
        <v>14142704</v>
      </c>
    </row>
    <row r="21" spans="1:26" ht="41.25">
      <c r="A21" s="84" t="s">
        <v>114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115</v>
      </c>
      <c r="B22" s="91">
        <f>SUM(B19:B21)</f>
        <v>2739347</v>
      </c>
      <c r="C22" s="91">
        <f>SUM(C19:C21)</f>
        <v>0</v>
      </c>
      <c r="D22" s="92">
        <f aca="true" t="shared" si="3" ref="D22:Z22">SUM(D19:D21)</f>
        <v>577325</v>
      </c>
      <c r="E22" s="93">
        <f t="shared" si="3"/>
        <v>3045297</v>
      </c>
      <c r="F22" s="93">
        <f t="shared" si="3"/>
        <v>10140214</v>
      </c>
      <c r="G22" s="93">
        <f t="shared" si="3"/>
        <v>-2124516</v>
      </c>
      <c r="H22" s="93">
        <f t="shared" si="3"/>
        <v>-1017969</v>
      </c>
      <c r="I22" s="93">
        <f t="shared" si="3"/>
        <v>6997729</v>
      </c>
      <c r="J22" s="93">
        <f t="shared" si="3"/>
        <v>-2946535</v>
      </c>
      <c r="K22" s="93">
        <f t="shared" si="3"/>
        <v>-4776241</v>
      </c>
      <c r="L22" s="93">
        <f t="shared" si="3"/>
        <v>5225778</v>
      </c>
      <c r="M22" s="93">
        <f t="shared" si="3"/>
        <v>-2496998</v>
      </c>
      <c r="N22" s="93">
        <f t="shared" si="3"/>
        <v>-2633581</v>
      </c>
      <c r="O22" s="93">
        <f t="shared" si="3"/>
        <v>-1940409</v>
      </c>
      <c r="P22" s="93">
        <f t="shared" si="3"/>
        <v>351786</v>
      </c>
      <c r="Q22" s="93">
        <f t="shared" si="3"/>
        <v>-4222204</v>
      </c>
      <c r="R22" s="93">
        <f t="shared" si="3"/>
        <v>628292</v>
      </c>
      <c r="S22" s="93">
        <f t="shared" si="3"/>
        <v>-1496592</v>
      </c>
      <c r="T22" s="93">
        <f t="shared" si="3"/>
        <v>-3405622</v>
      </c>
      <c r="U22" s="93">
        <f t="shared" si="3"/>
        <v>-4273922</v>
      </c>
      <c r="V22" s="93">
        <f t="shared" si="3"/>
        <v>-3995395</v>
      </c>
      <c r="W22" s="93">
        <f t="shared" si="3"/>
        <v>3045297</v>
      </c>
      <c r="X22" s="93">
        <f t="shared" si="3"/>
        <v>-7040692</v>
      </c>
      <c r="Y22" s="94">
        <f>+IF(W22&lt;&gt;0,(X22/W22)*100,0)</f>
        <v>-231.19886172021972</v>
      </c>
      <c r="Z22" s="95">
        <f t="shared" si="3"/>
        <v>3045297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2739347</v>
      </c>
      <c r="C24" s="73">
        <f>SUM(C22:C23)</f>
        <v>0</v>
      </c>
      <c r="D24" s="74">
        <f aca="true" t="shared" si="4" ref="D24:Z24">SUM(D22:D23)</f>
        <v>577325</v>
      </c>
      <c r="E24" s="75">
        <f t="shared" si="4"/>
        <v>3045297</v>
      </c>
      <c r="F24" s="75">
        <f t="shared" si="4"/>
        <v>10140214</v>
      </c>
      <c r="G24" s="75">
        <f t="shared" si="4"/>
        <v>-2124516</v>
      </c>
      <c r="H24" s="75">
        <f t="shared" si="4"/>
        <v>-1017969</v>
      </c>
      <c r="I24" s="75">
        <f t="shared" si="4"/>
        <v>6997729</v>
      </c>
      <c r="J24" s="75">
        <f t="shared" si="4"/>
        <v>-2946535</v>
      </c>
      <c r="K24" s="75">
        <f t="shared" si="4"/>
        <v>-4776241</v>
      </c>
      <c r="L24" s="75">
        <f t="shared" si="4"/>
        <v>5225778</v>
      </c>
      <c r="M24" s="75">
        <f t="shared" si="4"/>
        <v>-2496998</v>
      </c>
      <c r="N24" s="75">
        <f t="shared" si="4"/>
        <v>-2633581</v>
      </c>
      <c r="O24" s="75">
        <f t="shared" si="4"/>
        <v>-1940409</v>
      </c>
      <c r="P24" s="75">
        <f t="shared" si="4"/>
        <v>351786</v>
      </c>
      <c r="Q24" s="75">
        <f t="shared" si="4"/>
        <v>-4222204</v>
      </c>
      <c r="R24" s="75">
        <f t="shared" si="4"/>
        <v>628292</v>
      </c>
      <c r="S24" s="75">
        <f t="shared" si="4"/>
        <v>-1496592</v>
      </c>
      <c r="T24" s="75">
        <f t="shared" si="4"/>
        <v>-3405622</v>
      </c>
      <c r="U24" s="75">
        <f t="shared" si="4"/>
        <v>-4273922</v>
      </c>
      <c r="V24" s="75">
        <f t="shared" si="4"/>
        <v>-3995395</v>
      </c>
      <c r="W24" s="75">
        <f t="shared" si="4"/>
        <v>3045297</v>
      </c>
      <c r="X24" s="75">
        <f t="shared" si="4"/>
        <v>-7040692</v>
      </c>
      <c r="Y24" s="76">
        <f>+IF(W24&lt;&gt;0,(X24/W24)*100,0)</f>
        <v>-231.19886172021972</v>
      </c>
      <c r="Z24" s="77">
        <f t="shared" si="4"/>
        <v>3045297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33700605</v>
      </c>
      <c r="C27" s="21">
        <v>0</v>
      </c>
      <c r="D27" s="103">
        <v>12232950</v>
      </c>
      <c r="E27" s="104">
        <v>14321254</v>
      </c>
      <c r="F27" s="104">
        <v>0</v>
      </c>
      <c r="G27" s="104">
        <v>669680</v>
      </c>
      <c r="H27" s="104">
        <v>755171</v>
      </c>
      <c r="I27" s="104">
        <v>1424851</v>
      </c>
      <c r="J27" s="104">
        <v>280887</v>
      </c>
      <c r="K27" s="104">
        <v>875911</v>
      </c>
      <c r="L27" s="104">
        <v>1911603</v>
      </c>
      <c r="M27" s="104">
        <v>3068401</v>
      </c>
      <c r="N27" s="104">
        <v>59372</v>
      </c>
      <c r="O27" s="104">
        <v>704219</v>
      </c>
      <c r="P27" s="104">
        <v>696205</v>
      </c>
      <c r="Q27" s="104">
        <v>1459796</v>
      </c>
      <c r="R27" s="104">
        <v>73788</v>
      </c>
      <c r="S27" s="104">
        <v>18781</v>
      </c>
      <c r="T27" s="104">
        <v>977781</v>
      </c>
      <c r="U27" s="104">
        <v>1070350</v>
      </c>
      <c r="V27" s="104">
        <v>7023398</v>
      </c>
      <c r="W27" s="104">
        <v>14321254</v>
      </c>
      <c r="X27" s="104">
        <v>-7297856</v>
      </c>
      <c r="Y27" s="105">
        <v>-50.96</v>
      </c>
      <c r="Z27" s="106">
        <v>14321254</v>
      </c>
    </row>
    <row r="28" spans="1:26" ht="12.75">
      <c r="A28" s="107" t="s">
        <v>47</v>
      </c>
      <c r="B28" s="18">
        <v>29706979</v>
      </c>
      <c r="C28" s="18">
        <v>0</v>
      </c>
      <c r="D28" s="58">
        <v>12232950</v>
      </c>
      <c r="E28" s="59">
        <v>14321254</v>
      </c>
      <c r="F28" s="59">
        <v>0</v>
      </c>
      <c r="G28" s="59">
        <v>669680</v>
      </c>
      <c r="H28" s="59">
        <v>755171</v>
      </c>
      <c r="I28" s="59">
        <v>1424851</v>
      </c>
      <c r="J28" s="59">
        <v>280887</v>
      </c>
      <c r="K28" s="59">
        <v>875911</v>
      </c>
      <c r="L28" s="59">
        <v>1911603</v>
      </c>
      <c r="M28" s="59">
        <v>3068401</v>
      </c>
      <c r="N28" s="59">
        <v>59372</v>
      </c>
      <c r="O28" s="59">
        <v>704219</v>
      </c>
      <c r="P28" s="59">
        <v>696205</v>
      </c>
      <c r="Q28" s="59">
        <v>1459796</v>
      </c>
      <c r="R28" s="59">
        <v>73788</v>
      </c>
      <c r="S28" s="59">
        <v>18781</v>
      </c>
      <c r="T28" s="59">
        <v>977781</v>
      </c>
      <c r="U28" s="59">
        <v>1070350</v>
      </c>
      <c r="V28" s="59">
        <v>7023398</v>
      </c>
      <c r="W28" s="59">
        <v>14321254</v>
      </c>
      <c r="X28" s="59">
        <v>-7297856</v>
      </c>
      <c r="Y28" s="60">
        <v>-50.96</v>
      </c>
      <c r="Z28" s="61">
        <v>14321254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300569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30007548</v>
      </c>
      <c r="C32" s="21">
        <f>SUM(C28:C31)</f>
        <v>0</v>
      </c>
      <c r="D32" s="103">
        <f aca="true" t="shared" si="5" ref="D32:Z32">SUM(D28:D31)</f>
        <v>12232950</v>
      </c>
      <c r="E32" s="104">
        <f t="shared" si="5"/>
        <v>14321254</v>
      </c>
      <c r="F32" s="104">
        <f t="shared" si="5"/>
        <v>0</v>
      </c>
      <c r="G32" s="104">
        <f t="shared" si="5"/>
        <v>669680</v>
      </c>
      <c r="H32" s="104">
        <f t="shared" si="5"/>
        <v>755171</v>
      </c>
      <c r="I32" s="104">
        <f t="shared" si="5"/>
        <v>1424851</v>
      </c>
      <c r="J32" s="104">
        <f t="shared" si="5"/>
        <v>280887</v>
      </c>
      <c r="K32" s="104">
        <f t="shared" si="5"/>
        <v>875911</v>
      </c>
      <c r="L32" s="104">
        <f t="shared" si="5"/>
        <v>1911603</v>
      </c>
      <c r="M32" s="104">
        <f t="shared" si="5"/>
        <v>3068401</v>
      </c>
      <c r="N32" s="104">
        <f t="shared" si="5"/>
        <v>59372</v>
      </c>
      <c r="O32" s="104">
        <f t="shared" si="5"/>
        <v>704219</v>
      </c>
      <c r="P32" s="104">
        <f t="shared" si="5"/>
        <v>696205</v>
      </c>
      <c r="Q32" s="104">
        <f t="shared" si="5"/>
        <v>1459796</v>
      </c>
      <c r="R32" s="104">
        <f t="shared" si="5"/>
        <v>73788</v>
      </c>
      <c r="S32" s="104">
        <f t="shared" si="5"/>
        <v>18781</v>
      </c>
      <c r="T32" s="104">
        <f t="shared" si="5"/>
        <v>977781</v>
      </c>
      <c r="U32" s="104">
        <f t="shared" si="5"/>
        <v>1070350</v>
      </c>
      <c r="V32" s="104">
        <f t="shared" si="5"/>
        <v>7023398</v>
      </c>
      <c r="W32" s="104">
        <f t="shared" si="5"/>
        <v>14321254</v>
      </c>
      <c r="X32" s="104">
        <f t="shared" si="5"/>
        <v>-7297856</v>
      </c>
      <c r="Y32" s="105">
        <f>+IF(W32&lt;&gt;0,(X32/W32)*100,0)</f>
        <v>-50.958219161534316</v>
      </c>
      <c r="Z32" s="106">
        <f t="shared" si="5"/>
        <v>14321254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26782626</v>
      </c>
      <c r="C35" s="18">
        <v>0</v>
      </c>
      <c r="D35" s="58">
        <v>20207279</v>
      </c>
      <c r="E35" s="59">
        <v>22474650</v>
      </c>
      <c r="F35" s="59">
        <v>12112354</v>
      </c>
      <c r="G35" s="59">
        <v>-983902</v>
      </c>
      <c r="H35" s="59">
        <v>-1635803</v>
      </c>
      <c r="I35" s="59">
        <v>9492649</v>
      </c>
      <c r="J35" s="59">
        <v>-91878</v>
      </c>
      <c r="K35" s="59">
        <v>-1028844</v>
      </c>
      <c r="L35" s="59">
        <v>686772</v>
      </c>
      <c r="M35" s="59">
        <v>-433950</v>
      </c>
      <c r="N35" s="59">
        <v>-377038</v>
      </c>
      <c r="O35" s="59">
        <v>2559694</v>
      </c>
      <c r="P35" s="59">
        <v>9488383</v>
      </c>
      <c r="Q35" s="59">
        <v>11671039</v>
      </c>
      <c r="R35" s="59">
        <v>-36718</v>
      </c>
      <c r="S35" s="59">
        <v>448636</v>
      </c>
      <c r="T35" s="59">
        <v>-7102097</v>
      </c>
      <c r="U35" s="59">
        <v>-6690179</v>
      </c>
      <c r="V35" s="59">
        <v>14039559</v>
      </c>
      <c r="W35" s="59">
        <v>22474650</v>
      </c>
      <c r="X35" s="59">
        <v>-8435091</v>
      </c>
      <c r="Y35" s="60">
        <v>-37.53</v>
      </c>
      <c r="Z35" s="61">
        <v>22474650</v>
      </c>
    </row>
    <row r="36" spans="1:26" ht="12.75">
      <c r="A36" s="57" t="s">
        <v>53</v>
      </c>
      <c r="B36" s="18">
        <v>187513027</v>
      </c>
      <c r="C36" s="18">
        <v>0</v>
      </c>
      <c r="D36" s="58">
        <v>197841275</v>
      </c>
      <c r="E36" s="59">
        <v>197207601</v>
      </c>
      <c r="F36" s="59">
        <v>-201</v>
      </c>
      <c r="G36" s="59">
        <v>669680</v>
      </c>
      <c r="H36" s="59">
        <v>755171</v>
      </c>
      <c r="I36" s="59">
        <v>1424650</v>
      </c>
      <c r="J36" s="59">
        <v>-2963233</v>
      </c>
      <c r="K36" s="59">
        <v>-3179239</v>
      </c>
      <c r="L36" s="59">
        <v>1911603</v>
      </c>
      <c r="M36" s="59">
        <v>-4230869</v>
      </c>
      <c r="N36" s="59">
        <v>-1562688</v>
      </c>
      <c r="O36" s="59">
        <v>-917841</v>
      </c>
      <c r="P36" s="59">
        <v>696205</v>
      </c>
      <c r="Q36" s="59">
        <v>-1784324</v>
      </c>
      <c r="R36" s="59">
        <v>73788</v>
      </c>
      <c r="S36" s="59">
        <v>-1603279</v>
      </c>
      <c r="T36" s="59">
        <v>166736</v>
      </c>
      <c r="U36" s="59">
        <v>-1362755</v>
      </c>
      <c r="V36" s="59">
        <v>-5953298</v>
      </c>
      <c r="W36" s="59">
        <v>197207601</v>
      </c>
      <c r="X36" s="59">
        <v>-203160899</v>
      </c>
      <c r="Y36" s="60">
        <v>-103.02</v>
      </c>
      <c r="Z36" s="61">
        <v>197207601</v>
      </c>
    </row>
    <row r="37" spans="1:26" ht="12.75">
      <c r="A37" s="57" t="s">
        <v>54</v>
      </c>
      <c r="B37" s="18">
        <v>33191477</v>
      </c>
      <c r="C37" s="18">
        <v>0</v>
      </c>
      <c r="D37" s="58">
        <v>16700768</v>
      </c>
      <c r="E37" s="59">
        <v>24755044</v>
      </c>
      <c r="F37" s="59">
        <v>1985229</v>
      </c>
      <c r="G37" s="59">
        <v>1808207</v>
      </c>
      <c r="H37" s="59">
        <v>137325</v>
      </c>
      <c r="I37" s="59">
        <v>3930761</v>
      </c>
      <c r="J37" s="59">
        <v>-108579</v>
      </c>
      <c r="K37" s="59">
        <v>564730</v>
      </c>
      <c r="L37" s="59">
        <v>-2612958</v>
      </c>
      <c r="M37" s="59">
        <v>-2156807</v>
      </c>
      <c r="N37" s="59">
        <v>693858</v>
      </c>
      <c r="O37" s="59">
        <v>3595538</v>
      </c>
      <c r="P37" s="59">
        <v>9863646</v>
      </c>
      <c r="Q37" s="59">
        <v>14153042</v>
      </c>
      <c r="R37" s="59">
        <v>-591223</v>
      </c>
      <c r="S37" s="59">
        <v>341951</v>
      </c>
      <c r="T37" s="59">
        <v>-2823672</v>
      </c>
      <c r="U37" s="59">
        <v>-3072944</v>
      </c>
      <c r="V37" s="59">
        <v>12854052</v>
      </c>
      <c r="W37" s="59">
        <v>24755044</v>
      </c>
      <c r="X37" s="59">
        <v>-11900992</v>
      </c>
      <c r="Y37" s="60">
        <v>-48.08</v>
      </c>
      <c r="Z37" s="61">
        <v>24755044</v>
      </c>
    </row>
    <row r="38" spans="1:26" ht="12.75">
      <c r="A38" s="57" t="s">
        <v>55</v>
      </c>
      <c r="B38" s="18">
        <v>5271197</v>
      </c>
      <c r="C38" s="18">
        <v>0</v>
      </c>
      <c r="D38" s="58">
        <v>4644913</v>
      </c>
      <c r="E38" s="59">
        <v>5932343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5932343</v>
      </c>
      <c r="X38" s="59">
        <v>-5932343</v>
      </c>
      <c r="Y38" s="60">
        <v>-100</v>
      </c>
      <c r="Z38" s="61">
        <v>5932343</v>
      </c>
    </row>
    <row r="39" spans="1:26" ht="12.75">
      <c r="A39" s="57" t="s">
        <v>56</v>
      </c>
      <c r="B39" s="18">
        <v>173093628</v>
      </c>
      <c r="C39" s="18">
        <v>0</v>
      </c>
      <c r="D39" s="58">
        <v>196125548</v>
      </c>
      <c r="E39" s="59">
        <v>185949567</v>
      </c>
      <c r="F39" s="59">
        <v>-13291</v>
      </c>
      <c r="G39" s="59">
        <v>2094</v>
      </c>
      <c r="H39" s="59">
        <v>0</v>
      </c>
      <c r="I39" s="59">
        <v>-11197</v>
      </c>
      <c r="J39" s="59">
        <v>0</v>
      </c>
      <c r="K39" s="59">
        <v>3420</v>
      </c>
      <c r="L39" s="59">
        <v>-14441</v>
      </c>
      <c r="M39" s="59">
        <v>-11021</v>
      </c>
      <c r="N39" s="59">
        <v>0</v>
      </c>
      <c r="O39" s="59">
        <v>-13268</v>
      </c>
      <c r="P39" s="59">
        <v>-30835</v>
      </c>
      <c r="Q39" s="59">
        <v>-44103</v>
      </c>
      <c r="R39" s="59">
        <v>0</v>
      </c>
      <c r="S39" s="59">
        <v>0</v>
      </c>
      <c r="T39" s="59">
        <v>-706060</v>
      </c>
      <c r="U39" s="59">
        <v>-706060</v>
      </c>
      <c r="V39" s="59">
        <v>-772381</v>
      </c>
      <c r="W39" s="59">
        <v>185949567</v>
      </c>
      <c r="X39" s="59">
        <v>-186721948</v>
      </c>
      <c r="Y39" s="60">
        <v>-100.42</v>
      </c>
      <c r="Z39" s="61">
        <v>185949567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-54332137</v>
      </c>
      <c r="C42" s="18">
        <v>0</v>
      </c>
      <c r="D42" s="58">
        <v>-57855600</v>
      </c>
      <c r="E42" s="59">
        <v>-62185188</v>
      </c>
      <c r="F42" s="59">
        <v>-3193711</v>
      </c>
      <c r="G42" s="59">
        <v>-4462717</v>
      </c>
      <c r="H42" s="59">
        <v>-5072283</v>
      </c>
      <c r="I42" s="59">
        <v>-12728711</v>
      </c>
      <c r="J42" s="59">
        <v>-1890489</v>
      </c>
      <c r="K42" s="59">
        <v>-6693197</v>
      </c>
      <c r="L42" s="59">
        <v>-4345166</v>
      </c>
      <c r="M42" s="59">
        <v>-12928852</v>
      </c>
      <c r="N42" s="59">
        <v>-4315452</v>
      </c>
      <c r="O42" s="59">
        <v>-4244466</v>
      </c>
      <c r="P42" s="59">
        <v>-5632973</v>
      </c>
      <c r="Q42" s="59">
        <v>-14192891</v>
      </c>
      <c r="R42" s="59">
        <v>-2727812</v>
      </c>
      <c r="S42" s="59">
        <v>-4272089</v>
      </c>
      <c r="T42" s="59">
        <v>-5708369</v>
      </c>
      <c r="U42" s="59">
        <v>-12708270</v>
      </c>
      <c r="V42" s="59">
        <v>-52558724</v>
      </c>
      <c r="W42" s="59">
        <v>-62185188</v>
      </c>
      <c r="X42" s="59">
        <v>9626464</v>
      </c>
      <c r="Y42" s="60">
        <v>-15.48</v>
      </c>
      <c r="Z42" s="61">
        <v>-62185188</v>
      </c>
    </row>
    <row r="43" spans="1:26" ht="12.75">
      <c r="A43" s="57" t="s">
        <v>59</v>
      </c>
      <c r="B43" s="18">
        <v>-28928</v>
      </c>
      <c r="C43" s="18">
        <v>0</v>
      </c>
      <c r="D43" s="58">
        <v>-1707</v>
      </c>
      <c r="E43" s="59">
        <v>-1707</v>
      </c>
      <c r="F43" s="59">
        <v>201</v>
      </c>
      <c r="G43" s="59">
        <v>-201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-3100</v>
      </c>
      <c r="O43" s="59">
        <v>0</v>
      </c>
      <c r="P43" s="59">
        <v>0</v>
      </c>
      <c r="Q43" s="59">
        <v>-3100</v>
      </c>
      <c r="R43" s="59">
        <v>0</v>
      </c>
      <c r="S43" s="59">
        <v>0</v>
      </c>
      <c r="T43" s="59">
        <v>0</v>
      </c>
      <c r="U43" s="59">
        <v>0</v>
      </c>
      <c r="V43" s="59">
        <v>-3100</v>
      </c>
      <c r="W43" s="59">
        <v>10428</v>
      </c>
      <c r="X43" s="59">
        <v>-13528</v>
      </c>
      <c r="Y43" s="60">
        <v>-129.73</v>
      </c>
      <c r="Z43" s="61">
        <v>-1707</v>
      </c>
    </row>
    <row r="44" spans="1:26" ht="12.75">
      <c r="A44" s="57" t="s">
        <v>60</v>
      </c>
      <c r="B44" s="18">
        <v>602906</v>
      </c>
      <c r="C44" s="18">
        <v>0</v>
      </c>
      <c r="D44" s="58">
        <v>6882</v>
      </c>
      <c r="E44" s="59">
        <v>76012</v>
      </c>
      <c r="F44" s="59">
        <v>2052</v>
      </c>
      <c r="G44" s="59">
        <v>-848</v>
      </c>
      <c r="H44" s="59">
        <v>-2023</v>
      </c>
      <c r="I44" s="59">
        <v>-819</v>
      </c>
      <c r="J44" s="59">
        <v>-5952</v>
      </c>
      <c r="K44" s="59">
        <v>443</v>
      </c>
      <c r="L44" s="59">
        <v>4867</v>
      </c>
      <c r="M44" s="59">
        <v>-642</v>
      </c>
      <c r="N44" s="59">
        <v>1698</v>
      </c>
      <c r="O44" s="59">
        <v>4546</v>
      </c>
      <c r="P44" s="59">
        <v>10021</v>
      </c>
      <c r="Q44" s="59">
        <v>16265</v>
      </c>
      <c r="R44" s="59">
        <v>-17675</v>
      </c>
      <c r="S44" s="59">
        <v>2940</v>
      </c>
      <c r="T44" s="59">
        <v>-6200</v>
      </c>
      <c r="U44" s="59">
        <v>-20935</v>
      </c>
      <c r="V44" s="59">
        <v>-6131</v>
      </c>
      <c r="W44" s="59">
        <v>65922</v>
      </c>
      <c r="X44" s="59">
        <v>-72053</v>
      </c>
      <c r="Y44" s="60">
        <v>-109.3</v>
      </c>
      <c r="Z44" s="61">
        <v>76012</v>
      </c>
    </row>
    <row r="45" spans="1:26" ht="12.75">
      <c r="A45" s="68" t="s">
        <v>61</v>
      </c>
      <c r="B45" s="21">
        <v>-52219107</v>
      </c>
      <c r="C45" s="21">
        <v>0</v>
      </c>
      <c r="D45" s="103">
        <v>-52656524</v>
      </c>
      <c r="E45" s="104">
        <v>-55562106</v>
      </c>
      <c r="F45" s="104">
        <v>5351758</v>
      </c>
      <c r="G45" s="104">
        <f>+F45+G42+G43+G44+G83</f>
        <v>-1283550</v>
      </c>
      <c r="H45" s="104">
        <f>+G45+H42+H43+H44+H83</f>
        <v>-6358456</v>
      </c>
      <c r="I45" s="104">
        <f>+H45</f>
        <v>-6358456</v>
      </c>
      <c r="J45" s="104">
        <f>+H45+J42+J43+J44+J83</f>
        <v>-8254897</v>
      </c>
      <c r="K45" s="104">
        <f>+J45+K42+K43+K44+K83</f>
        <v>-14947651</v>
      </c>
      <c r="L45" s="104">
        <f>+K45+L42+L43+L44+L83</f>
        <v>-19287950</v>
      </c>
      <c r="M45" s="104">
        <f>+L45</f>
        <v>-19287950</v>
      </c>
      <c r="N45" s="104">
        <f>+L45+N42+N43+N44+N83</f>
        <v>-23604804</v>
      </c>
      <c r="O45" s="104">
        <f>+N45+O42+O43+O44+O83</f>
        <v>-27844724</v>
      </c>
      <c r="P45" s="104">
        <f>+O45+P42+P43+P44+P83</f>
        <v>-33467676</v>
      </c>
      <c r="Q45" s="104">
        <f>+P45</f>
        <v>-33467676</v>
      </c>
      <c r="R45" s="104">
        <f>+P45+R42+R43+R44+R83</f>
        <v>-36213163</v>
      </c>
      <c r="S45" s="104">
        <f>+R45+S42+S43+S44+S83</f>
        <v>-40482312</v>
      </c>
      <c r="T45" s="104">
        <f>+S45+T42+T43+T44+T83</f>
        <v>-47101014</v>
      </c>
      <c r="U45" s="104">
        <f>+T45</f>
        <v>-47101014</v>
      </c>
      <c r="V45" s="104">
        <f>+U45</f>
        <v>-47101014</v>
      </c>
      <c r="W45" s="104">
        <f>+W83+W42+W43+W44</f>
        <v>-61563106</v>
      </c>
      <c r="X45" s="104">
        <f>+V45-W45</f>
        <v>14462092</v>
      </c>
      <c r="Y45" s="105">
        <f>+IF(W45&lt;&gt;0,+(X45/W45)*100,0)</f>
        <v>-23.491491803548705</v>
      </c>
      <c r="Z45" s="106">
        <v>-55562106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3910433</v>
      </c>
      <c r="C68" s="18">
        <v>0</v>
      </c>
      <c r="D68" s="19">
        <v>4272800</v>
      </c>
      <c r="E68" s="20">
        <v>4115920</v>
      </c>
      <c r="F68" s="20">
        <v>4116355</v>
      </c>
      <c r="G68" s="20">
        <v>-752</v>
      </c>
      <c r="H68" s="20">
        <v>6451</v>
      </c>
      <c r="I68" s="20">
        <v>4122054</v>
      </c>
      <c r="J68" s="20">
        <v>0</v>
      </c>
      <c r="K68" s="20">
        <v>9727</v>
      </c>
      <c r="L68" s="20">
        <v>6366</v>
      </c>
      <c r="M68" s="20">
        <v>16093</v>
      </c>
      <c r="N68" s="20">
        <v>6451</v>
      </c>
      <c r="O68" s="20">
        <v>6451</v>
      </c>
      <c r="P68" s="20">
        <v>-1024</v>
      </c>
      <c r="Q68" s="20">
        <v>11878</v>
      </c>
      <c r="R68" s="20">
        <v>6451</v>
      </c>
      <c r="S68" s="20">
        <v>6451</v>
      </c>
      <c r="T68" s="20">
        <v>6885</v>
      </c>
      <c r="U68" s="20">
        <v>19787</v>
      </c>
      <c r="V68" s="20">
        <v>4169812</v>
      </c>
      <c r="W68" s="20">
        <v>4115920</v>
      </c>
      <c r="X68" s="20">
        <v>0</v>
      </c>
      <c r="Y68" s="19">
        <v>0</v>
      </c>
      <c r="Z68" s="22">
        <v>4115920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11950892</v>
      </c>
      <c r="C70" s="18">
        <v>0</v>
      </c>
      <c r="D70" s="19">
        <v>15054800</v>
      </c>
      <c r="E70" s="20">
        <v>14854800</v>
      </c>
      <c r="F70" s="20">
        <v>1227496</v>
      </c>
      <c r="G70" s="20">
        <v>1279658</v>
      </c>
      <c r="H70" s="20">
        <v>1507716</v>
      </c>
      <c r="I70" s="20">
        <v>4014870</v>
      </c>
      <c r="J70" s="20">
        <v>34762</v>
      </c>
      <c r="K70" s="20">
        <v>1311276</v>
      </c>
      <c r="L70" s="20">
        <v>1221217</v>
      </c>
      <c r="M70" s="20">
        <v>2567255</v>
      </c>
      <c r="N70" s="20">
        <v>1246255</v>
      </c>
      <c r="O70" s="20">
        <v>1316476</v>
      </c>
      <c r="P70" s="20">
        <v>925362</v>
      </c>
      <c r="Q70" s="20">
        <v>3488093</v>
      </c>
      <c r="R70" s="20">
        <v>1184140</v>
      </c>
      <c r="S70" s="20">
        <v>1115337</v>
      </c>
      <c r="T70" s="20">
        <v>1044958</v>
      </c>
      <c r="U70" s="20">
        <v>3344435</v>
      </c>
      <c r="V70" s="20">
        <v>13414653</v>
      </c>
      <c r="W70" s="20">
        <v>14854800</v>
      </c>
      <c r="X70" s="20">
        <v>0</v>
      </c>
      <c r="Y70" s="19">
        <v>0</v>
      </c>
      <c r="Z70" s="22">
        <v>14854800</v>
      </c>
    </row>
    <row r="71" spans="1:26" ht="12.75" hidden="1">
      <c r="A71" s="38" t="s">
        <v>67</v>
      </c>
      <c r="B71" s="18">
        <v>2015522</v>
      </c>
      <c r="C71" s="18">
        <v>0</v>
      </c>
      <c r="D71" s="19">
        <v>2742500</v>
      </c>
      <c r="E71" s="20">
        <v>2442500</v>
      </c>
      <c r="F71" s="20">
        <v>253533</v>
      </c>
      <c r="G71" s="20">
        <v>267439</v>
      </c>
      <c r="H71" s="20">
        <v>268722</v>
      </c>
      <c r="I71" s="20">
        <v>789694</v>
      </c>
      <c r="J71" s="20">
        <v>1339</v>
      </c>
      <c r="K71" s="20">
        <v>302937</v>
      </c>
      <c r="L71" s="20">
        <v>290146</v>
      </c>
      <c r="M71" s="20">
        <v>594422</v>
      </c>
      <c r="N71" s="20">
        <v>279510</v>
      </c>
      <c r="O71" s="20">
        <v>285402</v>
      </c>
      <c r="P71" s="20">
        <v>275032</v>
      </c>
      <c r="Q71" s="20">
        <v>839944</v>
      </c>
      <c r="R71" s="20">
        <v>279792</v>
      </c>
      <c r="S71" s="20">
        <v>270248</v>
      </c>
      <c r="T71" s="20">
        <v>285154</v>
      </c>
      <c r="U71" s="20">
        <v>835194</v>
      </c>
      <c r="V71" s="20">
        <v>3059254</v>
      </c>
      <c r="W71" s="20">
        <v>2442500</v>
      </c>
      <c r="X71" s="20">
        <v>0</v>
      </c>
      <c r="Y71" s="19">
        <v>0</v>
      </c>
      <c r="Z71" s="22">
        <v>2442500</v>
      </c>
    </row>
    <row r="72" spans="1:26" ht="12.75" hidden="1">
      <c r="A72" s="38" t="s">
        <v>68</v>
      </c>
      <c r="B72" s="18">
        <v>1819614</v>
      </c>
      <c r="C72" s="18">
        <v>0</v>
      </c>
      <c r="D72" s="19">
        <v>1664000</v>
      </c>
      <c r="E72" s="20">
        <v>1809700</v>
      </c>
      <c r="F72" s="20">
        <v>243222</v>
      </c>
      <c r="G72" s="20">
        <v>243613</v>
      </c>
      <c r="H72" s="20">
        <v>245345</v>
      </c>
      <c r="I72" s="20">
        <v>732180</v>
      </c>
      <c r="J72" s="20">
        <v>0</v>
      </c>
      <c r="K72" s="20">
        <v>245345</v>
      </c>
      <c r="L72" s="20">
        <v>239758</v>
      </c>
      <c r="M72" s="20">
        <v>485103</v>
      </c>
      <c r="N72" s="20">
        <v>239358</v>
      </c>
      <c r="O72" s="20">
        <v>245478</v>
      </c>
      <c r="P72" s="20">
        <v>240386</v>
      </c>
      <c r="Q72" s="20">
        <v>725222</v>
      </c>
      <c r="R72" s="20">
        <v>242345</v>
      </c>
      <c r="S72" s="20">
        <v>243444</v>
      </c>
      <c r="T72" s="20">
        <v>235070</v>
      </c>
      <c r="U72" s="20">
        <v>720859</v>
      </c>
      <c r="V72" s="20">
        <v>2663364</v>
      </c>
      <c r="W72" s="20">
        <v>1809700</v>
      </c>
      <c r="X72" s="20">
        <v>0</v>
      </c>
      <c r="Y72" s="19">
        <v>0</v>
      </c>
      <c r="Z72" s="22">
        <v>1809700</v>
      </c>
    </row>
    <row r="73" spans="1:26" ht="12.75" hidden="1">
      <c r="A73" s="38" t="s">
        <v>69</v>
      </c>
      <c r="B73" s="18">
        <v>1499330</v>
      </c>
      <c r="C73" s="18">
        <v>0</v>
      </c>
      <c r="D73" s="19">
        <v>1466800</v>
      </c>
      <c r="E73" s="20">
        <v>1536800</v>
      </c>
      <c r="F73" s="20">
        <v>206155</v>
      </c>
      <c r="G73" s="20">
        <v>204789</v>
      </c>
      <c r="H73" s="20">
        <v>215147</v>
      </c>
      <c r="I73" s="20">
        <v>626091</v>
      </c>
      <c r="J73" s="20">
        <v>0</v>
      </c>
      <c r="K73" s="20">
        <v>214915</v>
      </c>
      <c r="L73" s="20">
        <v>200521</v>
      </c>
      <c r="M73" s="20">
        <v>415436</v>
      </c>
      <c r="N73" s="20">
        <v>196966</v>
      </c>
      <c r="O73" s="20">
        <v>217435</v>
      </c>
      <c r="P73" s="20">
        <v>185897</v>
      </c>
      <c r="Q73" s="20">
        <v>600298</v>
      </c>
      <c r="R73" s="20">
        <v>214424</v>
      </c>
      <c r="S73" s="20">
        <v>215448</v>
      </c>
      <c r="T73" s="20">
        <v>193357</v>
      </c>
      <c r="U73" s="20">
        <v>623229</v>
      </c>
      <c r="V73" s="20">
        <v>2265054</v>
      </c>
      <c r="W73" s="20">
        <v>1536800</v>
      </c>
      <c r="X73" s="20">
        <v>0</v>
      </c>
      <c r="Y73" s="19">
        <v>0</v>
      </c>
      <c r="Z73" s="22">
        <v>1536800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362491</v>
      </c>
      <c r="C75" s="27">
        <v>0</v>
      </c>
      <c r="D75" s="28">
        <v>422900</v>
      </c>
      <c r="E75" s="29">
        <v>711900</v>
      </c>
      <c r="F75" s="29">
        <v>56783</v>
      </c>
      <c r="G75" s="29">
        <v>35837</v>
      </c>
      <c r="H75" s="29">
        <v>50784</v>
      </c>
      <c r="I75" s="29">
        <v>143404</v>
      </c>
      <c r="J75" s="29">
        <v>0</v>
      </c>
      <c r="K75" s="29">
        <v>105756</v>
      </c>
      <c r="L75" s="29">
        <v>63337</v>
      </c>
      <c r="M75" s="29">
        <v>169093</v>
      </c>
      <c r="N75" s="29">
        <v>72664</v>
      </c>
      <c r="O75" s="29">
        <v>61399</v>
      </c>
      <c r="P75" s="29">
        <v>53280</v>
      </c>
      <c r="Q75" s="29">
        <v>187343</v>
      </c>
      <c r="R75" s="29">
        <v>-32369</v>
      </c>
      <c r="S75" s="29">
        <v>0</v>
      </c>
      <c r="T75" s="29">
        <v>-15021</v>
      </c>
      <c r="U75" s="29">
        <v>-47390</v>
      </c>
      <c r="V75" s="29">
        <v>452450</v>
      </c>
      <c r="W75" s="29">
        <v>711900</v>
      </c>
      <c r="X75" s="29">
        <v>0</v>
      </c>
      <c r="Y75" s="28">
        <v>0</v>
      </c>
      <c r="Z75" s="30">
        <v>711900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1539052</v>
      </c>
      <c r="C83" s="18"/>
      <c r="D83" s="19">
        <v>5193901</v>
      </c>
      <c r="E83" s="20">
        <v>6548777</v>
      </c>
      <c r="F83" s="20">
        <v>8543216</v>
      </c>
      <c r="G83" s="20">
        <v>-2171542</v>
      </c>
      <c r="H83" s="20">
        <v>-600</v>
      </c>
      <c r="I83" s="20">
        <v>8543216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>
        <v>-904133</v>
      </c>
      <c r="U83" s="20"/>
      <c r="V83" s="20">
        <v>8543216</v>
      </c>
      <c r="W83" s="20">
        <v>545732</v>
      </c>
      <c r="X83" s="20"/>
      <c r="Y83" s="19"/>
      <c r="Z83" s="22">
        <v>6548777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3936350</v>
      </c>
      <c r="E5" s="59">
        <v>3936350</v>
      </c>
      <c r="F5" s="59">
        <v>1227917</v>
      </c>
      <c r="G5" s="59">
        <v>246245</v>
      </c>
      <c r="H5" s="59">
        <v>246620</v>
      </c>
      <c r="I5" s="59">
        <v>1720782</v>
      </c>
      <c r="J5" s="59">
        <v>246619</v>
      </c>
      <c r="K5" s="59">
        <v>246391</v>
      </c>
      <c r="L5" s="59">
        <v>247859</v>
      </c>
      <c r="M5" s="59">
        <v>740869</v>
      </c>
      <c r="N5" s="59">
        <v>248819</v>
      </c>
      <c r="O5" s="59">
        <v>118468</v>
      </c>
      <c r="P5" s="59">
        <v>231334</v>
      </c>
      <c r="Q5" s="59">
        <v>598621</v>
      </c>
      <c r="R5" s="59">
        <v>231334</v>
      </c>
      <c r="S5" s="59">
        <v>124714</v>
      </c>
      <c r="T5" s="59">
        <v>202778</v>
      </c>
      <c r="U5" s="59">
        <v>558826</v>
      </c>
      <c r="V5" s="59">
        <v>3619098</v>
      </c>
      <c r="W5" s="59">
        <v>3936350</v>
      </c>
      <c r="X5" s="59">
        <v>-317252</v>
      </c>
      <c r="Y5" s="60">
        <v>-8.06</v>
      </c>
      <c r="Z5" s="61">
        <v>3936350</v>
      </c>
    </row>
    <row r="6" spans="1:26" ht="12.75">
      <c r="A6" s="57" t="s">
        <v>32</v>
      </c>
      <c r="B6" s="18">
        <v>19892584</v>
      </c>
      <c r="C6" s="18">
        <v>0</v>
      </c>
      <c r="D6" s="58">
        <v>25632100</v>
      </c>
      <c r="E6" s="59">
        <v>24070800</v>
      </c>
      <c r="F6" s="59">
        <v>1682695</v>
      </c>
      <c r="G6" s="59">
        <v>1987353</v>
      </c>
      <c r="H6" s="59">
        <v>1930841</v>
      </c>
      <c r="I6" s="59">
        <v>5600889</v>
      </c>
      <c r="J6" s="59">
        <v>1996764</v>
      </c>
      <c r="K6" s="59">
        <v>2646147</v>
      </c>
      <c r="L6" s="59">
        <v>2016443</v>
      </c>
      <c r="M6" s="59">
        <v>6659354</v>
      </c>
      <c r="N6" s="59">
        <v>2305471</v>
      </c>
      <c r="O6" s="59">
        <v>1901308</v>
      </c>
      <c r="P6" s="59">
        <v>2109083</v>
      </c>
      <c r="Q6" s="59">
        <v>6315862</v>
      </c>
      <c r="R6" s="59">
        <v>1979709</v>
      </c>
      <c r="S6" s="59">
        <v>1615931</v>
      </c>
      <c r="T6" s="59">
        <v>2030296</v>
      </c>
      <c r="U6" s="59">
        <v>5625936</v>
      </c>
      <c r="V6" s="59">
        <v>24202041</v>
      </c>
      <c r="W6" s="59">
        <v>24070800</v>
      </c>
      <c r="X6" s="59">
        <v>131241</v>
      </c>
      <c r="Y6" s="60">
        <v>0.55</v>
      </c>
      <c r="Z6" s="61">
        <v>24070800</v>
      </c>
    </row>
    <row r="7" spans="1:26" ht="12.75">
      <c r="A7" s="57" t="s">
        <v>33</v>
      </c>
      <c r="B7" s="18">
        <v>2785094</v>
      </c>
      <c r="C7" s="18">
        <v>0</v>
      </c>
      <c r="D7" s="58">
        <v>2560000</v>
      </c>
      <c r="E7" s="59">
        <v>3612000</v>
      </c>
      <c r="F7" s="59">
        <v>274141</v>
      </c>
      <c r="G7" s="59">
        <v>329835</v>
      </c>
      <c r="H7" s="59">
        <v>268345</v>
      </c>
      <c r="I7" s="59">
        <v>872321</v>
      </c>
      <c r="J7" s="59">
        <v>305167</v>
      </c>
      <c r="K7" s="59">
        <v>303094</v>
      </c>
      <c r="L7" s="59">
        <v>286341</v>
      </c>
      <c r="M7" s="59">
        <v>894602</v>
      </c>
      <c r="N7" s="59">
        <v>260937</v>
      </c>
      <c r="O7" s="59">
        <v>299929</v>
      </c>
      <c r="P7" s="59">
        <v>294436</v>
      </c>
      <c r="Q7" s="59">
        <v>855302</v>
      </c>
      <c r="R7" s="59">
        <v>252904</v>
      </c>
      <c r="S7" s="59">
        <v>202398</v>
      </c>
      <c r="T7" s="59">
        <v>281206</v>
      </c>
      <c r="U7" s="59">
        <v>736508</v>
      </c>
      <c r="V7" s="59">
        <v>3358733</v>
      </c>
      <c r="W7" s="59">
        <v>3612000</v>
      </c>
      <c r="X7" s="59">
        <v>-253267</v>
      </c>
      <c r="Y7" s="60">
        <v>-7.01</v>
      </c>
      <c r="Z7" s="61">
        <v>3612000</v>
      </c>
    </row>
    <row r="8" spans="1:26" ht="12.75">
      <c r="A8" s="57" t="s">
        <v>34</v>
      </c>
      <c r="B8" s="18">
        <v>25673779</v>
      </c>
      <c r="C8" s="18">
        <v>0</v>
      </c>
      <c r="D8" s="58">
        <v>31600580</v>
      </c>
      <c r="E8" s="59">
        <v>32780050</v>
      </c>
      <c r="F8" s="59">
        <v>8630811</v>
      </c>
      <c r="G8" s="59">
        <v>898646</v>
      </c>
      <c r="H8" s="59">
        <v>575792</v>
      </c>
      <c r="I8" s="59">
        <v>10105249</v>
      </c>
      <c r="J8" s="59">
        <v>389893</v>
      </c>
      <c r="K8" s="59">
        <v>799492</v>
      </c>
      <c r="L8" s="59">
        <v>7623269</v>
      </c>
      <c r="M8" s="59">
        <v>8812654</v>
      </c>
      <c r="N8" s="59">
        <v>493751</v>
      </c>
      <c r="O8" s="59">
        <v>303554</v>
      </c>
      <c r="P8" s="59">
        <v>6818702</v>
      </c>
      <c r="Q8" s="59">
        <v>7616007</v>
      </c>
      <c r="R8" s="59">
        <v>373200</v>
      </c>
      <c r="S8" s="59">
        <v>276436</v>
      </c>
      <c r="T8" s="59">
        <v>606749</v>
      </c>
      <c r="U8" s="59">
        <v>1256385</v>
      </c>
      <c r="V8" s="59">
        <v>27790295</v>
      </c>
      <c r="W8" s="59">
        <v>32780050</v>
      </c>
      <c r="X8" s="59">
        <v>-4989755</v>
      </c>
      <c r="Y8" s="60">
        <v>-15.22</v>
      </c>
      <c r="Z8" s="61">
        <v>32780050</v>
      </c>
    </row>
    <row r="9" spans="1:26" ht="12.75">
      <c r="A9" s="57" t="s">
        <v>35</v>
      </c>
      <c r="B9" s="18">
        <v>7689436</v>
      </c>
      <c r="C9" s="18">
        <v>0</v>
      </c>
      <c r="D9" s="58">
        <v>7164000</v>
      </c>
      <c r="E9" s="59">
        <v>7164000</v>
      </c>
      <c r="F9" s="59">
        <v>-1485</v>
      </c>
      <c r="G9" s="59">
        <v>511042</v>
      </c>
      <c r="H9" s="59">
        <v>225069</v>
      </c>
      <c r="I9" s="59">
        <v>734626</v>
      </c>
      <c r="J9" s="59">
        <v>852348</v>
      </c>
      <c r="K9" s="59">
        <v>54459</v>
      </c>
      <c r="L9" s="59">
        <v>172215</v>
      </c>
      <c r="M9" s="59">
        <v>1079022</v>
      </c>
      <c r="N9" s="59">
        <v>281216</v>
      </c>
      <c r="O9" s="59">
        <v>944148</v>
      </c>
      <c r="P9" s="59">
        <v>1556192</v>
      </c>
      <c r="Q9" s="59">
        <v>2781556</v>
      </c>
      <c r="R9" s="59">
        <v>35377</v>
      </c>
      <c r="S9" s="59">
        <v>39360</v>
      </c>
      <c r="T9" s="59">
        <v>684193</v>
      </c>
      <c r="U9" s="59">
        <v>758930</v>
      </c>
      <c r="V9" s="59">
        <v>5354134</v>
      </c>
      <c r="W9" s="59">
        <v>7164000</v>
      </c>
      <c r="X9" s="59">
        <v>-1809866</v>
      </c>
      <c r="Y9" s="60">
        <v>-25.26</v>
      </c>
      <c r="Z9" s="61">
        <v>7164000</v>
      </c>
    </row>
    <row r="10" spans="1:26" ht="20.25">
      <c r="A10" s="62" t="s">
        <v>112</v>
      </c>
      <c r="B10" s="63">
        <f>SUM(B5:B9)</f>
        <v>56040893</v>
      </c>
      <c r="C10" s="63">
        <f>SUM(C5:C9)</f>
        <v>0</v>
      </c>
      <c r="D10" s="64">
        <f aca="true" t="shared" si="0" ref="D10:Z10">SUM(D5:D9)</f>
        <v>70893030</v>
      </c>
      <c r="E10" s="65">
        <f t="shared" si="0"/>
        <v>71563200</v>
      </c>
      <c r="F10" s="65">
        <f t="shared" si="0"/>
        <v>11814079</v>
      </c>
      <c r="G10" s="65">
        <f t="shared" si="0"/>
        <v>3973121</v>
      </c>
      <c r="H10" s="65">
        <f t="shared" si="0"/>
        <v>3246667</v>
      </c>
      <c r="I10" s="65">
        <f t="shared" si="0"/>
        <v>19033867</v>
      </c>
      <c r="J10" s="65">
        <f t="shared" si="0"/>
        <v>3790791</v>
      </c>
      <c r="K10" s="65">
        <f t="shared" si="0"/>
        <v>4049583</v>
      </c>
      <c r="L10" s="65">
        <f t="shared" si="0"/>
        <v>10346127</v>
      </c>
      <c r="M10" s="65">
        <f t="shared" si="0"/>
        <v>18186501</v>
      </c>
      <c r="N10" s="65">
        <f t="shared" si="0"/>
        <v>3590194</v>
      </c>
      <c r="O10" s="65">
        <f t="shared" si="0"/>
        <v>3567407</v>
      </c>
      <c r="P10" s="65">
        <f t="shared" si="0"/>
        <v>11009747</v>
      </c>
      <c r="Q10" s="65">
        <f t="shared" si="0"/>
        <v>18167348</v>
      </c>
      <c r="R10" s="65">
        <f t="shared" si="0"/>
        <v>2872524</v>
      </c>
      <c r="S10" s="65">
        <f t="shared" si="0"/>
        <v>2258839</v>
      </c>
      <c r="T10" s="65">
        <f t="shared" si="0"/>
        <v>3805222</v>
      </c>
      <c r="U10" s="65">
        <f t="shared" si="0"/>
        <v>8936585</v>
      </c>
      <c r="V10" s="65">
        <f t="shared" si="0"/>
        <v>64324301</v>
      </c>
      <c r="W10" s="65">
        <f t="shared" si="0"/>
        <v>71563200</v>
      </c>
      <c r="X10" s="65">
        <f t="shared" si="0"/>
        <v>-7238899</v>
      </c>
      <c r="Y10" s="66">
        <f>+IF(W10&lt;&gt;0,(X10/W10)*100,0)</f>
        <v>-10.11539310707179</v>
      </c>
      <c r="Z10" s="67">
        <f t="shared" si="0"/>
        <v>71563200</v>
      </c>
    </row>
    <row r="11" spans="1:26" ht="12.75">
      <c r="A11" s="57" t="s">
        <v>36</v>
      </c>
      <c r="B11" s="18">
        <v>13435325</v>
      </c>
      <c r="C11" s="18">
        <v>0</v>
      </c>
      <c r="D11" s="58">
        <v>24674680</v>
      </c>
      <c r="E11" s="59">
        <v>25155563</v>
      </c>
      <c r="F11" s="59">
        <v>1575057</v>
      </c>
      <c r="G11" s="59">
        <v>1626788</v>
      </c>
      <c r="H11" s="59">
        <v>1658911</v>
      </c>
      <c r="I11" s="59">
        <v>4860756</v>
      </c>
      <c r="J11" s="59">
        <v>1733246</v>
      </c>
      <c r="K11" s="59">
        <v>2653398</v>
      </c>
      <c r="L11" s="59">
        <v>1804314</v>
      </c>
      <c r="M11" s="59">
        <v>6190958</v>
      </c>
      <c r="N11" s="59">
        <v>1837203</v>
      </c>
      <c r="O11" s="59">
        <v>1726255</v>
      </c>
      <c r="P11" s="59">
        <v>1814533</v>
      </c>
      <c r="Q11" s="59">
        <v>5377991</v>
      </c>
      <c r="R11" s="59">
        <v>1749726</v>
      </c>
      <c r="S11" s="59">
        <v>1825846</v>
      </c>
      <c r="T11" s="59">
        <v>1973110</v>
      </c>
      <c r="U11" s="59">
        <v>5548682</v>
      </c>
      <c r="V11" s="59">
        <v>21978387</v>
      </c>
      <c r="W11" s="59">
        <v>25155563</v>
      </c>
      <c r="X11" s="59">
        <v>-3177176</v>
      </c>
      <c r="Y11" s="60">
        <v>-12.63</v>
      </c>
      <c r="Z11" s="61">
        <v>25155563</v>
      </c>
    </row>
    <row r="12" spans="1:26" ht="12.75">
      <c r="A12" s="57" t="s">
        <v>37</v>
      </c>
      <c r="B12" s="18">
        <v>3032941</v>
      </c>
      <c r="C12" s="18">
        <v>0</v>
      </c>
      <c r="D12" s="58">
        <v>3197300</v>
      </c>
      <c r="E12" s="59">
        <v>3197300</v>
      </c>
      <c r="F12" s="59">
        <v>252746</v>
      </c>
      <c r="G12" s="59">
        <v>252746</v>
      </c>
      <c r="H12" s="59">
        <v>252746</v>
      </c>
      <c r="I12" s="59">
        <v>758238</v>
      </c>
      <c r="J12" s="59">
        <v>228606</v>
      </c>
      <c r="K12" s="59">
        <v>262016</v>
      </c>
      <c r="L12" s="59">
        <v>252746</v>
      </c>
      <c r="M12" s="59">
        <v>743368</v>
      </c>
      <c r="N12" s="59">
        <v>252746</v>
      </c>
      <c r="O12" s="59">
        <v>252746</v>
      </c>
      <c r="P12" s="59">
        <v>252746</v>
      </c>
      <c r="Q12" s="59">
        <v>758238</v>
      </c>
      <c r="R12" s="59">
        <v>253271</v>
      </c>
      <c r="S12" s="59">
        <v>252746</v>
      </c>
      <c r="T12" s="59">
        <v>361631</v>
      </c>
      <c r="U12" s="59">
        <v>867648</v>
      </c>
      <c r="V12" s="59">
        <v>3127492</v>
      </c>
      <c r="W12" s="59">
        <v>3197300</v>
      </c>
      <c r="X12" s="59">
        <v>-69808</v>
      </c>
      <c r="Y12" s="60">
        <v>-2.18</v>
      </c>
      <c r="Z12" s="61">
        <v>3197300</v>
      </c>
    </row>
    <row r="13" spans="1:26" ht="12.75">
      <c r="A13" s="57" t="s">
        <v>113</v>
      </c>
      <c r="B13" s="18">
        <v>5263966</v>
      </c>
      <c r="C13" s="18">
        <v>0</v>
      </c>
      <c r="D13" s="58">
        <v>3340000</v>
      </c>
      <c r="E13" s="59">
        <v>3340000</v>
      </c>
      <c r="F13" s="59">
        <v>278335</v>
      </c>
      <c r="G13" s="59">
        <v>278335</v>
      </c>
      <c r="H13" s="59">
        <v>278335</v>
      </c>
      <c r="I13" s="59">
        <v>835005</v>
      </c>
      <c r="J13" s="59">
        <v>278335</v>
      </c>
      <c r="K13" s="59">
        <v>281155</v>
      </c>
      <c r="L13" s="59">
        <v>278335</v>
      </c>
      <c r="M13" s="59">
        <v>837825</v>
      </c>
      <c r="N13" s="59">
        <v>278335</v>
      </c>
      <c r="O13" s="59">
        <v>278335</v>
      </c>
      <c r="P13" s="59">
        <v>278335</v>
      </c>
      <c r="Q13" s="59">
        <v>835005</v>
      </c>
      <c r="R13" s="59">
        <v>278335</v>
      </c>
      <c r="S13" s="59">
        <v>278335</v>
      </c>
      <c r="T13" s="59">
        <v>275491</v>
      </c>
      <c r="U13" s="59">
        <v>832161</v>
      </c>
      <c r="V13" s="59">
        <v>3339996</v>
      </c>
      <c r="W13" s="59">
        <v>3340000</v>
      </c>
      <c r="X13" s="59">
        <v>-4</v>
      </c>
      <c r="Y13" s="60">
        <v>0</v>
      </c>
      <c r="Z13" s="61">
        <v>3340000</v>
      </c>
    </row>
    <row r="14" spans="1:26" ht="12.75">
      <c r="A14" s="57" t="s">
        <v>38</v>
      </c>
      <c r="B14" s="18">
        <v>1199486</v>
      </c>
      <c r="C14" s="18">
        <v>0</v>
      </c>
      <c r="D14" s="58">
        <v>1055000</v>
      </c>
      <c r="E14" s="59">
        <v>1410000</v>
      </c>
      <c r="F14" s="59">
        <v>0</v>
      </c>
      <c r="G14" s="59">
        <v>46780</v>
      </c>
      <c r="H14" s="59">
        <v>0</v>
      </c>
      <c r="I14" s="59">
        <v>46780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-46780</v>
      </c>
      <c r="P14" s="59">
        <v>0</v>
      </c>
      <c r="Q14" s="59">
        <v>-46780</v>
      </c>
      <c r="R14" s="59">
        <v>292818</v>
      </c>
      <c r="S14" s="59">
        <v>-141053</v>
      </c>
      <c r="T14" s="59">
        <v>0</v>
      </c>
      <c r="U14" s="59">
        <v>151765</v>
      </c>
      <c r="V14" s="59">
        <v>151765</v>
      </c>
      <c r="W14" s="59">
        <v>1410000</v>
      </c>
      <c r="X14" s="59">
        <v>-1258235</v>
      </c>
      <c r="Y14" s="60">
        <v>-89.24</v>
      </c>
      <c r="Z14" s="61">
        <v>1410000</v>
      </c>
    </row>
    <row r="15" spans="1:26" ht="12.75">
      <c r="A15" s="57" t="s">
        <v>39</v>
      </c>
      <c r="B15" s="18">
        <v>11025537</v>
      </c>
      <c r="C15" s="18">
        <v>0</v>
      </c>
      <c r="D15" s="58">
        <v>12796850</v>
      </c>
      <c r="E15" s="59">
        <v>13851550</v>
      </c>
      <c r="F15" s="59">
        <v>1284732</v>
      </c>
      <c r="G15" s="59">
        <v>1270381</v>
      </c>
      <c r="H15" s="59">
        <v>1970003</v>
      </c>
      <c r="I15" s="59">
        <v>4525116</v>
      </c>
      <c r="J15" s="59">
        <v>-261411</v>
      </c>
      <c r="K15" s="59">
        <v>1581706</v>
      </c>
      <c r="L15" s="59">
        <v>857423</v>
      </c>
      <c r="M15" s="59">
        <v>2177718</v>
      </c>
      <c r="N15" s="59">
        <v>-635032</v>
      </c>
      <c r="O15" s="59">
        <v>1704801</v>
      </c>
      <c r="P15" s="59">
        <v>904666</v>
      </c>
      <c r="Q15" s="59">
        <v>1974435</v>
      </c>
      <c r="R15" s="59">
        <v>785505</v>
      </c>
      <c r="S15" s="59">
        <v>290327</v>
      </c>
      <c r="T15" s="59">
        <v>2042540</v>
      </c>
      <c r="U15" s="59">
        <v>3118372</v>
      </c>
      <c r="V15" s="59">
        <v>11795641</v>
      </c>
      <c r="W15" s="59">
        <v>13851550</v>
      </c>
      <c r="X15" s="59">
        <v>-2055909</v>
      </c>
      <c r="Y15" s="60">
        <v>-14.84</v>
      </c>
      <c r="Z15" s="61">
        <v>13851550</v>
      </c>
    </row>
    <row r="16" spans="1:26" ht="12.75">
      <c r="A16" s="57" t="s">
        <v>34</v>
      </c>
      <c r="B16" s="18">
        <v>375983</v>
      </c>
      <c r="C16" s="18">
        <v>0</v>
      </c>
      <c r="D16" s="58">
        <v>960000</v>
      </c>
      <c r="E16" s="59">
        <v>1135935</v>
      </c>
      <c r="F16" s="59">
        <v>0</v>
      </c>
      <c r="G16" s="59">
        <v>0</v>
      </c>
      <c r="H16" s="59">
        <v>66667</v>
      </c>
      <c r="I16" s="59">
        <v>66667</v>
      </c>
      <c r="J16" s="59">
        <v>100935</v>
      </c>
      <c r="K16" s="59">
        <v>66667</v>
      </c>
      <c r="L16" s="59">
        <v>0</v>
      </c>
      <c r="M16" s="59">
        <v>167602</v>
      </c>
      <c r="N16" s="59">
        <v>17500</v>
      </c>
      <c r="O16" s="59">
        <v>0</v>
      </c>
      <c r="P16" s="59">
        <v>0</v>
      </c>
      <c r="Q16" s="59">
        <v>17500</v>
      </c>
      <c r="R16" s="59">
        <v>66667</v>
      </c>
      <c r="S16" s="59">
        <v>55000</v>
      </c>
      <c r="T16" s="59">
        <v>0</v>
      </c>
      <c r="U16" s="59">
        <v>121667</v>
      </c>
      <c r="V16" s="59">
        <v>373436</v>
      </c>
      <c r="W16" s="59">
        <v>1135935</v>
      </c>
      <c r="X16" s="59">
        <v>-762499</v>
      </c>
      <c r="Y16" s="60">
        <v>-67.13</v>
      </c>
      <c r="Z16" s="61">
        <v>1135935</v>
      </c>
    </row>
    <row r="17" spans="1:26" ht="12.75">
      <c r="A17" s="57" t="s">
        <v>40</v>
      </c>
      <c r="B17" s="18">
        <v>24113868</v>
      </c>
      <c r="C17" s="18">
        <v>0</v>
      </c>
      <c r="D17" s="58">
        <v>24868610</v>
      </c>
      <c r="E17" s="59">
        <v>25400020</v>
      </c>
      <c r="F17" s="59">
        <v>1454644</v>
      </c>
      <c r="G17" s="59">
        <v>1991716</v>
      </c>
      <c r="H17" s="59">
        <v>1214379</v>
      </c>
      <c r="I17" s="59">
        <v>4660739</v>
      </c>
      <c r="J17" s="59">
        <v>1364439</v>
      </c>
      <c r="K17" s="59">
        <v>1370328</v>
      </c>
      <c r="L17" s="59">
        <v>2151883</v>
      </c>
      <c r="M17" s="59">
        <v>4886650</v>
      </c>
      <c r="N17" s="59">
        <v>1624394</v>
      </c>
      <c r="O17" s="59">
        <v>389170</v>
      </c>
      <c r="P17" s="59">
        <v>1785174</v>
      </c>
      <c r="Q17" s="59">
        <v>3798738</v>
      </c>
      <c r="R17" s="59">
        <v>1132159</v>
      </c>
      <c r="S17" s="59">
        <v>48666</v>
      </c>
      <c r="T17" s="59">
        <v>2062521</v>
      </c>
      <c r="U17" s="59">
        <v>3243346</v>
      </c>
      <c r="V17" s="59">
        <v>16589473</v>
      </c>
      <c r="W17" s="59">
        <v>25400020</v>
      </c>
      <c r="X17" s="59">
        <v>-8810547</v>
      </c>
      <c r="Y17" s="60">
        <v>-34.69</v>
      </c>
      <c r="Z17" s="61">
        <v>25400020</v>
      </c>
    </row>
    <row r="18" spans="1:26" ht="12.75">
      <c r="A18" s="68" t="s">
        <v>41</v>
      </c>
      <c r="B18" s="69">
        <f>SUM(B11:B17)</f>
        <v>58447106</v>
      </c>
      <c r="C18" s="69">
        <f>SUM(C11:C17)</f>
        <v>0</v>
      </c>
      <c r="D18" s="70">
        <f aca="true" t="shared" si="1" ref="D18:Z18">SUM(D11:D17)</f>
        <v>70892440</v>
      </c>
      <c r="E18" s="71">
        <f t="shared" si="1"/>
        <v>73490368</v>
      </c>
      <c r="F18" s="71">
        <f t="shared" si="1"/>
        <v>4845514</v>
      </c>
      <c r="G18" s="71">
        <f t="shared" si="1"/>
        <v>5466746</v>
      </c>
      <c r="H18" s="71">
        <f t="shared" si="1"/>
        <v>5441041</v>
      </c>
      <c r="I18" s="71">
        <f t="shared" si="1"/>
        <v>15753301</v>
      </c>
      <c r="J18" s="71">
        <f t="shared" si="1"/>
        <v>3444150</v>
      </c>
      <c r="K18" s="71">
        <f t="shared" si="1"/>
        <v>6215270</v>
      </c>
      <c r="L18" s="71">
        <f t="shared" si="1"/>
        <v>5344701</v>
      </c>
      <c r="M18" s="71">
        <f t="shared" si="1"/>
        <v>15004121</v>
      </c>
      <c r="N18" s="71">
        <f t="shared" si="1"/>
        <v>3375146</v>
      </c>
      <c r="O18" s="71">
        <f t="shared" si="1"/>
        <v>4304527</v>
      </c>
      <c r="P18" s="71">
        <f t="shared" si="1"/>
        <v>5035454</v>
      </c>
      <c r="Q18" s="71">
        <f t="shared" si="1"/>
        <v>12715127</v>
      </c>
      <c r="R18" s="71">
        <f t="shared" si="1"/>
        <v>4558481</v>
      </c>
      <c r="S18" s="71">
        <f t="shared" si="1"/>
        <v>2609867</v>
      </c>
      <c r="T18" s="71">
        <f t="shared" si="1"/>
        <v>6715293</v>
      </c>
      <c r="U18" s="71">
        <f t="shared" si="1"/>
        <v>13883641</v>
      </c>
      <c r="V18" s="71">
        <f t="shared" si="1"/>
        <v>57356190</v>
      </c>
      <c r="W18" s="71">
        <f t="shared" si="1"/>
        <v>73490368</v>
      </c>
      <c r="X18" s="71">
        <f t="shared" si="1"/>
        <v>-16134178</v>
      </c>
      <c r="Y18" s="66">
        <f>+IF(W18&lt;&gt;0,(X18/W18)*100,0)</f>
        <v>-21.954139622759815</v>
      </c>
      <c r="Z18" s="72">
        <f t="shared" si="1"/>
        <v>73490368</v>
      </c>
    </row>
    <row r="19" spans="1:26" ht="12.75">
      <c r="A19" s="68" t="s">
        <v>42</v>
      </c>
      <c r="B19" s="73">
        <f>+B10-B18</f>
        <v>-2406213</v>
      </c>
      <c r="C19" s="73">
        <f>+C10-C18</f>
        <v>0</v>
      </c>
      <c r="D19" s="74">
        <f aca="true" t="shared" si="2" ref="D19:Z19">+D10-D18</f>
        <v>590</v>
      </c>
      <c r="E19" s="75">
        <f t="shared" si="2"/>
        <v>-1927168</v>
      </c>
      <c r="F19" s="75">
        <f t="shared" si="2"/>
        <v>6968565</v>
      </c>
      <c r="G19" s="75">
        <f t="shared" si="2"/>
        <v>-1493625</v>
      </c>
      <c r="H19" s="75">
        <f t="shared" si="2"/>
        <v>-2194374</v>
      </c>
      <c r="I19" s="75">
        <f t="shared" si="2"/>
        <v>3280566</v>
      </c>
      <c r="J19" s="75">
        <f t="shared" si="2"/>
        <v>346641</v>
      </c>
      <c r="K19" s="75">
        <f t="shared" si="2"/>
        <v>-2165687</v>
      </c>
      <c r="L19" s="75">
        <f t="shared" si="2"/>
        <v>5001426</v>
      </c>
      <c r="M19" s="75">
        <f t="shared" si="2"/>
        <v>3182380</v>
      </c>
      <c r="N19" s="75">
        <f t="shared" si="2"/>
        <v>215048</v>
      </c>
      <c r="O19" s="75">
        <f t="shared" si="2"/>
        <v>-737120</v>
      </c>
      <c r="P19" s="75">
        <f t="shared" si="2"/>
        <v>5974293</v>
      </c>
      <c r="Q19" s="75">
        <f t="shared" si="2"/>
        <v>5452221</v>
      </c>
      <c r="R19" s="75">
        <f t="shared" si="2"/>
        <v>-1685957</v>
      </c>
      <c r="S19" s="75">
        <f t="shared" si="2"/>
        <v>-351028</v>
      </c>
      <c r="T19" s="75">
        <f t="shared" si="2"/>
        <v>-2910071</v>
      </c>
      <c r="U19" s="75">
        <f t="shared" si="2"/>
        <v>-4947056</v>
      </c>
      <c r="V19" s="75">
        <f t="shared" si="2"/>
        <v>6968111</v>
      </c>
      <c r="W19" s="75">
        <f>IF(E10=E18,0,W10-W18)</f>
        <v>-1927168</v>
      </c>
      <c r="X19" s="75">
        <f t="shared" si="2"/>
        <v>8895279</v>
      </c>
      <c r="Y19" s="76">
        <f>+IF(W19&lt;&gt;0,(X19/W19)*100,0)</f>
        <v>-461.5725769626727</v>
      </c>
      <c r="Z19" s="77">
        <f t="shared" si="2"/>
        <v>-1927168</v>
      </c>
    </row>
    <row r="20" spans="1:26" ht="20.25">
      <c r="A20" s="78" t="s">
        <v>43</v>
      </c>
      <c r="B20" s="79">
        <v>9503657</v>
      </c>
      <c r="C20" s="79">
        <v>0</v>
      </c>
      <c r="D20" s="80">
        <v>20247420</v>
      </c>
      <c r="E20" s="81">
        <v>31266140</v>
      </c>
      <c r="F20" s="81">
        <v>0</v>
      </c>
      <c r="G20" s="81">
        <v>89759</v>
      </c>
      <c r="H20" s="81">
        <v>437675</v>
      </c>
      <c r="I20" s="81">
        <v>527434</v>
      </c>
      <c r="J20" s="81">
        <v>344714</v>
      </c>
      <c r="K20" s="81">
        <v>218850</v>
      </c>
      <c r="L20" s="81">
        <v>373359</v>
      </c>
      <c r="M20" s="81">
        <v>936923</v>
      </c>
      <c r="N20" s="81">
        <v>69987</v>
      </c>
      <c r="O20" s="81">
        <v>346673</v>
      </c>
      <c r="P20" s="81">
        <v>2806444</v>
      </c>
      <c r="Q20" s="81">
        <v>3223104</v>
      </c>
      <c r="R20" s="81">
        <v>6130</v>
      </c>
      <c r="S20" s="81">
        <v>3291086</v>
      </c>
      <c r="T20" s="81">
        <v>2251071</v>
      </c>
      <c r="U20" s="81">
        <v>5548287</v>
      </c>
      <c r="V20" s="81">
        <v>10235748</v>
      </c>
      <c r="W20" s="81">
        <v>31266140</v>
      </c>
      <c r="X20" s="81">
        <v>-21030392</v>
      </c>
      <c r="Y20" s="82">
        <v>-67.26</v>
      </c>
      <c r="Z20" s="83">
        <v>31266140</v>
      </c>
    </row>
    <row r="21" spans="1:26" ht="41.25">
      <c r="A21" s="84" t="s">
        <v>114</v>
      </c>
      <c r="B21" s="85">
        <v>1602000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115</v>
      </c>
      <c r="B22" s="91">
        <f>SUM(B19:B21)</f>
        <v>8699444</v>
      </c>
      <c r="C22" s="91">
        <f>SUM(C19:C21)</f>
        <v>0</v>
      </c>
      <c r="D22" s="92">
        <f aca="true" t="shared" si="3" ref="D22:Z22">SUM(D19:D21)</f>
        <v>20248010</v>
      </c>
      <c r="E22" s="93">
        <f t="shared" si="3"/>
        <v>29338972</v>
      </c>
      <c r="F22" s="93">
        <f t="shared" si="3"/>
        <v>6968565</v>
      </c>
      <c r="G22" s="93">
        <f t="shared" si="3"/>
        <v>-1403866</v>
      </c>
      <c r="H22" s="93">
        <f t="shared" si="3"/>
        <v>-1756699</v>
      </c>
      <c r="I22" s="93">
        <f t="shared" si="3"/>
        <v>3808000</v>
      </c>
      <c r="J22" s="93">
        <f t="shared" si="3"/>
        <v>691355</v>
      </c>
      <c r="K22" s="93">
        <f t="shared" si="3"/>
        <v>-1946837</v>
      </c>
      <c r="L22" s="93">
        <f t="shared" si="3"/>
        <v>5374785</v>
      </c>
      <c r="M22" s="93">
        <f t="shared" si="3"/>
        <v>4119303</v>
      </c>
      <c r="N22" s="93">
        <f t="shared" si="3"/>
        <v>285035</v>
      </c>
      <c r="O22" s="93">
        <f t="shared" si="3"/>
        <v>-390447</v>
      </c>
      <c r="P22" s="93">
        <f t="shared" si="3"/>
        <v>8780737</v>
      </c>
      <c r="Q22" s="93">
        <f t="shared" si="3"/>
        <v>8675325</v>
      </c>
      <c r="R22" s="93">
        <f t="shared" si="3"/>
        <v>-1679827</v>
      </c>
      <c r="S22" s="93">
        <f t="shared" si="3"/>
        <v>2940058</v>
      </c>
      <c r="T22" s="93">
        <f t="shared" si="3"/>
        <v>-659000</v>
      </c>
      <c r="U22" s="93">
        <f t="shared" si="3"/>
        <v>601231</v>
      </c>
      <c r="V22" s="93">
        <f t="shared" si="3"/>
        <v>17203859</v>
      </c>
      <c r="W22" s="93">
        <f t="shared" si="3"/>
        <v>29338972</v>
      </c>
      <c r="X22" s="93">
        <f t="shared" si="3"/>
        <v>-12135113</v>
      </c>
      <c r="Y22" s="94">
        <f>+IF(W22&lt;&gt;0,(X22/W22)*100,0)</f>
        <v>-41.36175255220258</v>
      </c>
      <c r="Z22" s="95">
        <f t="shared" si="3"/>
        <v>29338972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8699444</v>
      </c>
      <c r="C24" s="73">
        <f>SUM(C22:C23)</f>
        <v>0</v>
      </c>
      <c r="D24" s="74">
        <f aca="true" t="shared" si="4" ref="D24:Z24">SUM(D22:D23)</f>
        <v>20248010</v>
      </c>
      <c r="E24" s="75">
        <f t="shared" si="4"/>
        <v>29338972</v>
      </c>
      <c r="F24" s="75">
        <f t="shared" si="4"/>
        <v>6968565</v>
      </c>
      <c r="G24" s="75">
        <f t="shared" si="4"/>
        <v>-1403866</v>
      </c>
      <c r="H24" s="75">
        <f t="shared" si="4"/>
        <v>-1756699</v>
      </c>
      <c r="I24" s="75">
        <f t="shared" si="4"/>
        <v>3808000</v>
      </c>
      <c r="J24" s="75">
        <f t="shared" si="4"/>
        <v>691355</v>
      </c>
      <c r="K24" s="75">
        <f t="shared" si="4"/>
        <v>-1946837</v>
      </c>
      <c r="L24" s="75">
        <f t="shared" si="4"/>
        <v>5374785</v>
      </c>
      <c r="M24" s="75">
        <f t="shared" si="4"/>
        <v>4119303</v>
      </c>
      <c r="N24" s="75">
        <f t="shared" si="4"/>
        <v>285035</v>
      </c>
      <c r="O24" s="75">
        <f t="shared" si="4"/>
        <v>-390447</v>
      </c>
      <c r="P24" s="75">
        <f t="shared" si="4"/>
        <v>8780737</v>
      </c>
      <c r="Q24" s="75">
        <f t="shared" si="4"/>
        <v>8675325</v>
      </c>
      <c r="R24" s="75">
        <f t="shared" si="4"/>
        <v>-1679827</v>
      </c>
      <c r="S24" s="75">
        <f t="shared" si="4"/>
        <v>2940058</v>
      </c>
      <c r="T24" s="75">
        <f t="shared" si="4"/>
        <v>-659000</v>
      </c>
      <c r="U24" s="75">
        <f t="shared" si="4"/>
        <v>601231</v>
      </c>
      <c r="V24" s="75">
        <f t="shared" si="4"/>
        <v>17203859</v>
      </c>
      <c r="W24" s="75">
        <f t="shared" si="4"/>
        <v>29338972</v>
      </c>
      <c r="X24" s="75">
        <f t="shared" si="4"/>
        <v>-12135113</v>
      </c>
      <c r="Y24" s="76">
        <f>+IF(W24&lt;&gt;0,(X24/W24)*100,0)</f>
        <v>-41.36175255220258</v>
      </c>
      <c r="Z24" s="77">
        <f t="shared" si="4"/>
        <v>29338972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20738466</v>
      </c>
      <c r="C27" s="21">
        <v>0</v>
      </c>
      <c r="D27" s="103">
        <v>34644653</v>
      </c>
      <c r="E27" s="104">
        <v>40719278</v>
      </c>
      <c r="F27" s="104">
        <v>0</v>
      </c>
      <c r="G27" s="104">
        <v>78051</v>
      </c>
      <c r="H27" s="104">
        <v>458638</v>
      </c>
      <c r="I27" s="104">
        <v>536689</v>
      </c>
      <c r="J27" s="104">
        <v>375501</v>
      </c>
      <c r="K27" s="104">
        <v>0</v>
      </c>
      <c r="L27" s="104">
        <v>0</v>
      </c>
      <c r="M27" s="104">
        <v>375501</v>
      </c>
      <c r="N27" s="104">
        <v>0</v>
      </c>
      <c r="O27" s="104">
        <v>549667</v>
      </c>
      <c r="P27" s="104">
        <v>4332397</v>
      </c>
      <c r="Q27" s="104">
        <v>4882064</v>
      </c>
      <c r="R27" s="104">
        <v>32500</v>
      </c>
      <c r="S27" s="104">
        <v>1315024</v>
      </c>
      <c r="T27" s="104">
        <v>4200041</v>
      </c>
      <c r="U27" s="104">
        <v>5547565</v>
      </c>
      <c r="V27" s="104">
        <v>11341819</v>
      </c>
      <c r="W27" s="104">
        <v>40719278</v>
      </c>
      <c r="X27" s="104">
        <v>-29377459</v>
      </c>
      <c r="Y27" s="105">
        <v>-72.15</v>
      </c>
      <c r="Z27" s="106">
        <v>40719278</v>
      </c>
    </row>
    <row r="28" spans="1:26" ht="12.75">
      <c r="A28" s="107" t="s">
        <v>47</v>
      </c>
      <c r="B28" s="18">
        <v>1791311</v>
      </c>
      <c r="C28" s="18">
        <v>0</v>
      </c>
      <c r="D28" s="58">
        <v>1100000</v>
      </c>
      <c r="E28" s="59">
        <v>0</v>
      </c>
      <c r="F28" s="59">
        <v>0</v>
      </c>
      <c r="G28" s="59">
        <v>78051</v>
      </c>
      <c r="H28" s="59">
        <v>458638</v>
      </c>
      <c r="I28" s="59">
        <v>536689</v>
      </c>
      <c r="J28" s="59">
        <v>375501</v>
      </c>
      <c r="K28" s="59">
        <v>0</v>
      </c>
      <c r="L28" s="59">
        <v>0</v>
      </c>
      <c r="M28" s="59">
        <v>375501</v>
      </c>
      <c r="N28" s="59">
        <v>0</v>
      </c>
      <c r="O28" s="59">
        <v>164023</v>
      </c>
      <c r="P28" s="59">
        <v>166081</v>
      </c>
      <c r="Q28" s="59">
        <v>330104</v>
      </c>
      <c r="R28" s="59">
        <v>0</v>
      </c>
      <c r="S28" s="59">
        <v>1255469</v>
      </c>
      <c r="T28" s="59">
        <v>3198836</v>
      </c>
      <c r="U28" s="59">
        <v>4454305</v>
      </c>
      <c r="V28" s="59">
        <v>5696599</v>
      </c>
      <c r="W28" s="59">
        <v>0</v>
      </c>
      <c r="X28" s="59">
        <v>5696599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2646405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4678</v>
      </c>
      <c r="Q31" s="59">
        <v>4678</v>
      </c>
      <c r="R31" s="59">
        <v>0</v>
      </c>
      <c r="S31" s="59">
        <v>19300</v>
      </c>
      <c r="T31" s="59">
        <v>273377</v>
      </c>
      <c r="U31" s="59">
        <v>292677</v>
      </c>
      <c r="V31" s="59">
        <v>297355</v>
      </c>
      <c r="W31" s="59">
        <v>0</v>
      </c>
      <c r="X31" s="59">
        <v>297355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4437716</v>
      </c>
      <c r="C32" s="21">
        <f>SUM(C28:C31)</f>
        <v>0</v>
      </c>
      <c r="D32" s="103">
        <f aca="true" t="shared" si="5" ref="D32:Z32">SUM(D28:D31)</f>
        <v>1100000</v>
      </c>
      <c r="E32" s="104">
        <f t="shared" si="5"/>
        <v>0</v>
      </c>
      <c r="F32" s="104">
        <f t="shared" si="5"/>
        <v>0</v>
      </c>
      <c r="G32" s="104">
        <f t="shared" si="5"/>
        <v>78051</v>
      </c>
      <c r="H32" s="104">
        <f t="shared" si="5"/>
        <v>458638</v>
      </c>
      <c r="I32" s="104">
        <f t="shared" si="5"/>
        <v>536689</v>
      </c>
      <c r="J32" s="104">
        <f t="shared" si="5"/>
        <v>375501</v>
      </c>
      <c r="K32" s="104">
        <f t="shared" si="5"/>
        <v>0</v>
      </c>
      <c r="L32" s="104">
        <f t="shared" si="5"/>
        <v>0</v>
      </c>
      <c r="M32" s="104">
        <f t="shared" si="5"/>
        <v>375501</v>
      </c>
      <c r="N32" s="104">
        <f t="shared" si="5"/>
        <v>0</v>
      </c>
      <c r="O32" s="104">
        <f t="shared" si="5"/>
        <v>164023</v>
      </c>
      <c r="P32" s="104">
        <f t="shared" si="5"/>
        <v>170759</v>
      </c>
      <c r="Q32" s="104">
        <f t="shared" si="5"/>
        <v>334782</v>
      </c>
      <c r="R32" s="104">
        <f t="shared" si="5"/>
        <v>0</v>
      </c>
      <c r="S32" s="104">
        <f t="shared" si="5"/>
        <v>1274769</v>
      </c>
      <c r="T32" s="104">
        <f t="shared" si="5"/>
        <v>3472213</v>
      </c>
      <c r="U32" s="104">
        <f t="shared" si="5"/>
        <v>4746982</v>
      </c>
      <c r="V32" s="104">
        <f t="shared" si="5"/>
        <v>5993954</v>
      </c>
      <c r="W32" s="104">
        <f t="shared" si="5"/>
        <v>0</v>
      </c>
      <c r="X32" s="104">
        <f t="shared" si="5"/>
        <v>5993954</v>
      </c>
      <c r="Y32" s="105">
        <f>+IF(W32&lt;&gt;0,(X32/W32)*100,0)</f>
        <v>0</v>
      </c>
      <c r="Z32" s="106">
        <f t="shared" si="5"/>
        <v>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40232327</v>
      </c>
      <c r="C35" s="18">
        <v>0</v>
      </c>
      <c r="D35" s="58">
        <v>18420824</v>
      </c>
      <c r="E35" s="59">
        <v>-19753967</v>
      </c>
      <c r="F35" s="59">
        <v>10182957</v>
      </c>
      <c r="G35" s="59">
        <v>3025628</v>
      </c>
      <c r="H35" s="59">
        <v>4028068</v>
      </c>
      <c r="I35" s="59">
        <v>17236653</v>
      </c>
      <c r="J35" s="59">
        <v>454237</v>
      </c>
      <c r="K35" s="59">
        <v>-10716655</v>
      </c>
      <c r="L35" s="59">
        <v>3066278</v>
      </c>
      <c r="M35" s="59">
        <v>-7196140</v>
      </c>
      <c r="N35" s="59">
        <v>-334074</v>
      </c>
      <c r="O35" s="59">
        <v>8061608</v>
      </c>
      <c r="P35" s="59">
        <v>11398953</v>
      </c>
      <c r="Q35" s="59">
        <v>19126487</v>
      </c>
      <c r="R35" s="59">
        <v>-149561</v>
      </c>
      <c r="S35" s="59">
        <v>-2307569</v>
      </c>
      <c r="T35" s="59">
        <v>-4333420</v>
      </c>
      <c r="U35" s="59">
        <v>-6790550</v>
      </c>
      <c r="V35" s="59">
        <v>22376450</v>
      </c>
      <c r="W35" s="59">
        <v>-19753967</v>
      </c>
      <c r="X35" s="59">
        <v>42130417</v>
      </c>
      <c r="Y35" s="60">
        <v>-213.28</v>
      </c>
      <c r="Z35" s="61">
        <v>-19753967</v>
      </c>
    </row>
    <row r="36" spans="1:26" ht="12.75">
      <c r="A36" s="57" t="s">
        <v>53</v>
      </c>
      <c r="B36" s="18">
        <v>160357372</v>
      </c>
      <c r="C36" s="18">
        <v>0</v>
      </c>
      <c r="D36" s="58">
        <v>160081993</v>
      </c>
      <c r="E36" s="59">
        <v>178480903</v>
      </c>
      <c r="F36" s="59">
        <v>-278335</v>
      </c>
      <c r="G36" s="59">
        <v>-200284</v>
      </c>
      <c r="H36" s="59">
        <v>180303</v>
      </c>
      <c r="I36" s="59">
        <v>-298316</v>
      </c>
      <c r="J36" s="59">
        <v>145070</v>
      </c>
      <c r="K36" s="59">
        <v>-211683</v>
      </c>
      <c r="L36" s="59">
        <v>66013</v>
      </c>
      <c r="M36" s="59">
        <v>-600</v>
      </c>
      <c r="N36" s="59">
        <v>-256749</v>
      </c>
      <c r="O36" s="59">
        <v>508483</v>
      </c>
      <c r="P36" s="59">
        <v>4470947</v>
      </c>
      <c r="Q36" s="59">
        <v>4722681</v>
      </c>
      <c r="R36" s="59">
        <v>-245835</v>
      </c>
      <c r="S36" s="59">
        <v>1053139</v>
      </c>
      <c r="T36" s="59">
        <v>4558627</v>
      </c>
      <c r="U36" s="59">
        <v>5365931</v>
      </c>
      <c r="V36" s="59">
        <v>9789696</v>
      </c>
      <c r="W36" s="59">
        <v>178480903</v>
      </c>
      <c r="X36" s="59">
        <v>-168691207</v>
      </c>
      <c r="Y36" s="60">
        <v>-94.51</v>
      </c>
      <c r="Z36" s="61">
        <v>178480903</v>
      </c>
    </row>
    <row r="37" spans="1:26" ht="12.75">
      <c r="A37" s="57" t="s">
        <v>54</v>
      </c>
      <c r="B37" s="18">
        <v>35226944</v>
      </c>
      <c r="C37" s="18">
        <v>0</v>
      </c>
      <c r="D37" s="58">
        <v>34523367</v>
      </c>
      <c r="E37" s="59">
        <v>30048601</v>
      </c>
      <c r="F37" s="59">
        <v>2940860</v>
      </c>
      <c r="G37" s="59">
        <v>4273017</v>
      </c>
      <c r="H37" s="59">
        <v>5970649</v>
      </c>
      <c r="I37" s="59">
        <v>13184526</v>
      </c>
      <c r="J37" s="59">
        <v>-91777</v>
      </c>
      <c r="K37" s="59">
        <v>-8939351</v>
      </c>
      <c r="L37" s="59">
        <v>-2239921</v>
      </c>
      <c r="M37" s="59">
        <v>-11271049</v>
      </c>
      <c r="N37" s="59">
        <v>-862537</v>
      </c>
      <c r="O37" s="59">
        <v>8970568</v>
      </c>
      <c r="P37" s="59">
        <v>7152622</v>
      </c>
      <c r="Q37" s="59">
        <v>15260653</v>
      </c>
      <c r="R37" s="59">
        <v>1294457</v>
      </c>
      <c r="S37" s="59">
        <v>-4184455</v>
      </c>
      <c r="T37" s="59">
        <v>824752</v>
      </c>
      <c r="U37" s="59">
        <v>-2065246</v>
      </c>
      <c r="V37" s="59">
        <v>15108884</v>
      </c>
      <c r="W37" s="59">
        <v>30048601</v>
      </c>
      <c r="X37" s="59">
        <v>-14939717</v>
      </c>
      <c r="Y37" s="60">
        <v>-49.72</v>
      </c>
      <c r="Z37" s="61">
        <v>30048601</v>
      </c>
    </row>
    <row r="38" spans="1:26" ht="12.75">
      <c r="A38" s="57" t="s">
        <v>55</v>
      </c>
      <c r="B38" s="18">
        <v>6719471</v>
      </c>
      <c r="C38" s="18">
        <v>0</v>
      </c>
      <c r="D38" s="58">
        <v>6011457</v>
      </c>
      <c r="E38" s="59">
        <v>1231098</v>
      </c>
      <c r="F38" s="59">
        <v>-4810</v>
      </c>
      <c r="G38" s="59">
        <v>0</v>
      </c>
      <c r="H38" s="59">
        <v>0</v>
      </c>
      <c r="I38" s="59">
        <v>-4810</v>
      </c>
      <c r="J38" s="59">
        <v>0</v>
      </c>
      <c r="K38" s="59">
        <v>-42155</v>
      </c>
      <c r="L38" s="59">
        <v>0</v>
      </c>
      <c r="M38" s="59">
        <v>-42155</v>
      </c>
      <c r="N38" s="59">
        <v>-19439</v>
      </c>
      <c r="O38" s="59">
        <v>-10033</v>
      </c>
      <c r="P38" s="59">
        <v>-10033</v>
      </c>
      <c r="Q38" s="59">
        <v>-39505</v>
      </c>
      <c r="R38" s="59">
        <v>-10033</v>
      </c>
      <c r="S38" s="59">
        <v>-10033</v>
      </c>
      <c r="T38" s="59">
        <v>-10033</v>
      </c>
      <c r="U38" s="59">
        <v>-30099</v>
      </c>
      <c r="V38" s="59">
        <v>-116569</v>
      </c>
      <c r="W38" s="59">
        <v>1231098</v>
      </c>
      <c r="X38" s="59">
        <v>-1347667</v>
      </c>
      <c r="Y38" s="60">
        <v>-109.47</v>
      </c>
      <c r="Z38" s="61">
        <v>1231098</v>
      </c>
    </row>
    <row r="39" spans="1:26" ht="12.75">
      <c r="A39" s="57" t="s">
        <v>56</v>
      </c>
      <c r="B39" s="18">
        <v>149943840</v>
      </c>
      <c r="C39" s="18">
        <v>0</v>
      </c>
      <c r="D39" s="58">
        <v>117719983</v>
      </c>
      <c r="E39" s="59">
        <v>98108265</v>
      </c>
      <c r="F39" s="59">
        <v>0</v>
      </c>
      <c r="G39" s="59">
        <v>-43810</v>
      </c>
      <c r="H39" s="59">
        <v>-5584</v>
      </c>
      <c r="I39" s="59">
        <v>-49394</v>
      </c>
      <c r="J39" s="59">
        <v>-274</v>
      </c>
      <c r="K39" s="59">
        <v>0</v>
      </c>
      <c r="L39" s="59">
        <v>-2579</v>
      </c>
      <c r="M39" s="59">
        <v>-2853</v>
      </c>
      <c r="N39" s="59">
        <v>6112</v>
      </c>
      <c r="O39" s="59">
        <v>0</v>
      </c>
      <c r="P39" s="59">
        <v>-53438</v>
      </c>
      <c r="Q39" s="59">
        <v>-47326</v>
      </c>
      <c r="R39" s="59">
        <v>0</v>
      </c>
      <c r="S39" s="59">
        <v>0</v>
      </c>
      <c r="T39" s="59">
        <v>69481</v>
      </c>
      <c r="U39" s="59">
        <v>69481</v>
      </c>
      <c r="V39" s="59">
        <v>-30092</v>
      </c>
      <c r="W39" s="59">
        <v>98108265</v>
      </c>
      <c r="X39" s="59">
        <v>-98138357</v>
      </c>
      <c r="Y39" s="60">
        <v>-100.03</v>
      </c>
      <c r="Z39" s="61">
        <v>98108265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-44393315</v>
      </c>
      <c r="C42" s="18">
        <v>0</v>
      </c>
      <c r="D42" s="58">
        <v>-61587440</v>
      </c>
      <c r="E42" s="59">
        <v>-63954433</v>
      </c>
      <c r="F42" s="59">
        <v>-4081094</v>
      </c>
      <c r="G42" s="59">
        <v>-4701247</v>
      </c>
      <c r="H42" s="59">
        <v>-4683367</v>
      </c>
      <c r="I42" s="59">
        <v>-13465708</v>
      </c>
      <c r="J42" s="59">
        <v>-2582631</v>
      </c>
      <c r="K42" s="59">
        <v>-5449783</v>
      </c>
      <c r="L42" s="59">
        <v>-4582566</v>
      </c>
      <c r="M42" s="59">
        <v>-12614980</v>
      </c>
      <c r="N42" s="59">
        <v>-2594134</v>
      </c>
      <c r="O42" s="59">
        <v>-3769341</v>
      </c>
      <c r="P42" s="59">
        <v>-4297017</v>
      </c>
      <c r="Q42" s="59">
        <v>-10660492</v>
      </c>
      <c r="R42" s="59">
        <v>-3820128</v>
      </c>
      <c r="S42" s="59">
        <v>-2682026</v>
      </c>
      <c r="T42" s="59">
        <v>-5980032</v>
      </c>
      <c r="U42" s="59">
        <v>-12482186</v>
      </c>
      <c r="V42" s="59">
        <v>-49223366</v>
      </c>
      <c r="W42" s="59">
        <v>-63954433</v>
      </c>
      <c r="X42" s="59">
        <v>14731067</v>
      </c>
      <c r="Y42" s="60">
        <v>-23.03</v>
      </c>
      <c r="Z42" s="61">
        <v>-63954433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32075</v>
      </c>
      <c r="C44" s="18">
        <v>0</v>
      </c>
      <c r="D44" s="58">
        <v>2904</v>
      </c>
      <c r="E44" s="59">
        <v>3095</v>
      </c>
      <c r="F44" s="59">
        <v>-1488</v>
      </c>
      <c r="G44" s="59">
        <v>5251</v>
      </c>
      <c r="H44" s="59">
        <v>-2107</v>
      </c>
      <c r="I44" s="59">
        <v>1656</v>
      </c>
      <c r="J44" s="59">
        <v>979</v>
      </c>
      <c r="K44" s="59">
        <v>9153</v>
      </c>
      <c r="L44" s="59">
        <v>-10404</v>
      </c>
      <c r="M44" s="59">
        <v>-272</v>
      </c>
      <c r="N44" s="59">
        <v>3089</v>
      </c>
      <c r="O44" s="59">
        <v>-1715</v>
      </c>
      <c r="P44" s="59">
        <v>-2701</v>
      </c>
      <c r="Q44" s="59">
        <v>-1327</v>
      </c>
      <c r="R44" s="59">
        <v>-57</v>
      </c>
      <c r="S44" s="59">
        <v>993</v>
      </c>
      <c r="T44" s="59">
        <v>4326</v>
      </c>
      <c r="U44" s="59">
        <v>5262</v>
      </c>
      <c r="V44" s="59">
        <v>5319</v>
      </c>
      <c r="W44" s="59">
        <v>5999</v>
      </c>
      <c r="X44" s="59">
        <v>-680</v>
      </c>
      <c r="Y44" s="60">
        <v>-11.34</v>
      </c>
      <c r="Z44" s="61">
        <v>3095</v>
      </c>
    </row>
    <row r="45" spans="1:26" ht="12.75">
      <c r="A45" s="68" t="s">
        <v>61</v>
      </c>
      <c r="B45" s="21">
        <v>-19070300</v>
      </c>
      <c r="C45" s="21">
        <v>0</v>
      </c>
      <c r="D45" s="103">
        <v>-36293596</v>
      </c>
      <c r="E45" s="104">
        <v>-30867068</v>
      </c>
      <c r="F45" s="104">
        <v>-4082582</v>
      </c>
      <c r="G45" s="104">
        <f>+F45+G42+G43+G44+G83</f>
        <v>-8778578</v>
      </c>
      <c r="H45" s="104">
        <f>+G45+H42+H43+H44+H83</f>
        <v>-13464052</v>
      </c>
      <c r="I45" s="104">
        <f>+H45</f>
        <v>-13464052</v>
      </c>
      <c r="J45" s="104">
        <f>+H45+J42+J43+J44+J83</f>
        <v>-16045704</v>
      </c>
      <c r="K45" s="104">
        <f>+J45+K42+K43+K44+K83</f>
        <v>-13486334</v>
      </c>
      <c r="L45" s="104">
        <f>+K45+L42+L43+L44+L83</f>
        <v>-18079304</v>
      </c>
      <c r="M45" s="104">
        <f>+L45</f>
        <v>-18079304</v>
      </c>
      <c r="N45" s="104">
        <f>+L45+N42+N43+N44+N83</f>
        <v>-13670349</v>
      </c>
      <c r="O45" s="104">
        <f>+N45+O42+O43+O44+O83</f>
        <v>-17441405</v>
      </c>
      <c r="P45" s="104">
        <f>+O45+P42+P43+P44+P83</f>
        <v>-21741123</v>
      </c>
      <c r="Q45" s="104">
        <f>+P45</f>
        <v>-21741123</v>
      </c>
      <c r="R45" s="104">
        <f>+P45+R42+R43+R44+R83</f>
        <v>-25561308</v>
      </c>
      <c r="S45" s="104">
        <f>+R45+S42+S43+S44+S83</f>
        <v>-28242341</v>
      </c>
      <c r="T45" s="104">
        <f>+S45+T42+T43+T44+T83</f>
        <v>-34218047</v>
      </c>
      <c r="U45" s="104">
        <f>+T45</f>
        <v>-34218047</v>
      </c>
      <c r="V45" s="104">
        <f>+U45</f>
        <v>-34218047</v>
      </c>
      <c r="W45" s="104">
        <f>+W83+W42+W43+W44</f>
        <v>-30864164</v>
      </c>
      <c r="X45" s="104">
        <f>+V45-W45</f>
        <v>-3353883</v>
      </c>
      <c r="Y45" s="105">
        <f>+IF(W45&lt;&gt;0,+(X45/W45)*100,0)</f>
        <v>10.866592725466337</v>
      </c>
      <c r="Z45" s="106">
        <v>-30867068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3936350</v>
      </c>
      <c r="E68" s="20">
        <v>3936350</v>
      </c>
      <c r="F68" s="20">
        <v>1227917</v>
      </c>
      <c r="G68" s="20">
        <v>246245</v>
      </c>
      <c r="H68" s="20">
        <v>246620</v>
      </c>
      <c r="I68" s="20">
        <v>1720782</v>
      </c>
      <c r="J68" s="20">
        <v>246619</v>
      </c>
      <c r="K68" s="20">
        <v>246391</v>
      </c>
      <c r="L68" s="20">
        <v>247859</v>
      </c>
      <c r="M68" s="20">
        <v>740869</v>
      </c>
      <c r="N68" s="20">
        <v>248819</v>
      </c>
      <c r="O68" s="20">
        <v>118468</v>
      </c>
      <c r="P68" s="20">
        <v>231334</v>
      </c>
      <c r="Q68" s="20">
        <v>598621</v>
      </c>
      <c r="R68" s="20">
        <v>231334</v>
      </c>
      <c r="S68" s="20">
        <v>124714</v>
      </c>
      <c r="T68" s="20">
        <v>202778</v>
      </c>
      <c r="U68" s="20">
        <v>558826</v>
      </c>
      <c r="V68" s="20">
        <v>3619098</v>
      </c>
      <c r="W68" s="20">
        <v>3936350</v>
      </c>
      <c r="X68" s="20">
        <v>0</v>
      </c>
      <c r="Y68" s="19">
        <v>0</v>
      </c>
      <c r="Z68" s="22">
        <v>3936350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14199484</v>
      </c>
      <c r="C70" s="18">
        <v>0</v>
      </c>
      <c r="D70" s="19">
        <v>16549300</v>
      </c>
      <c r="E70" s="20">
        <v>14968000</v>
      </c>
      <c r="F70" s="20">
        <v>569656</v>
      </c>
      <c r="G70" s="20">
        <v>1435480</v>
      </c>
      <c r="H70" s="20">
        <v>1118873</v>
      </c>
      <c r="I70" s="20">
        <v>3124009</v>
      </c>
      <c r="J70" s="20">
        <v>1237650</v>
      </c>
      <c r="K70" s="20">
        <v>1784274</v>
      </c>
      <c r="L70" s="20">
        <v>1213276</v>
      </c>
      <c r="M70" s="20">
        <v>4235200</v>
      </c>
      <c r="N70" s="20">
        <v>1416902</v>
      </c>
      <c r="O70" s="20">
        <v>1229872</v>
      </c>
      <c r="P70" s="20">
        <v>1316633</v>
      </c>
      <c r="Q70" s="20">
        <v>3963407</v>
      </c>
      <c r="R70" s="20">
        <v>1178903</v>
      </c>
      <c r="S70" s="20">
        <v>1072679</v>
      </c>
      <c r="T70" s="20">
        <v>1329079</v>
      </c>
      <c r="U70" s="20">
        <v>3580661</v>
      </c>
      <c r="V70" s="20">
        <v>14903277</v>
      </c>
      <c r="W70" s="20">
        <v>14968000</v>
      </c>
      <c r="X70" s="20">
        <v>0</v>
      </c>
      <c r="Y70" s="19">
        <v>0</v>
      </c>
      <c r="Z70" s="22">
        <v>14968000</v>
      </c>
    </row>
    <row r="71" spans="1:26" ht="12.75" hidden="1">
      <c r="A71" s="38" t="s">
        <v>67</v>
      </c>
      <c r="B71" s="18">
        <v>2032468</v>
      </c>
      <c r="C71" s="18">
        <v>0</v>
      </c>
      <c r="D71" s="19">
        <v>4114600</v>
      </c>
      <c r="E71" s="20">
        <v>4064600</v>
      </c>
      <c r="F71" s="20">
        <v>454875</v>
      </c>
      <c r="G71" s="20">
        <v>304326</v>
      </c>
      <c r="H71" s="20">
        <v>373607</v>
      </c>
      <c r="I71" s="20">
        <v>1132808</v>
      </c>
      <c r="J71" s="20">
        <v>347203</v>
      </c>
      <c r="K71" s="20">
        <v>445491</v>
      </c>
      <c r="L71" s="20">
        <v>376517</v>
      </c>
      <c r="M71" s="20">
        <v>1169211</v>
      </c>
      <c r="N71" s="20">
        <v>458920</v>
      </c>
      <c r="O71" s="20">
        <v>252404</v>
      </c>
      <c r="P71" s="20">
        <v>375278</v>
      </c>
      <c r="Q71" s="20">
        <v>1086602</v>
      </c>
      <c r="R71" s="20">
        <v>381777</v>
      </c>
      <c r="S71" s="20">
        <v>129052</v>
      </c>
      <c r="T71" s="20">
        <v>288168</v>
      </c>
      <c r="U71" s="20">
        <v>798997</v>
      </c>
      <c r="V71" s="20">
        <v>4187618</v>
      </c>
      <c r="W71" s="20">
        <v>4064600</v>
      </c>
      <c r="X71" s="20">
        <v>0</v>
      </c>
      <c r="Y71" s="19">
        <v>0</v>
      </c>
      <c r="Z71" s="22">
        <v>4064600</v>
      </c>
    </row>
    <row r="72" spans="1:26" ht="12.75" hidden="1">
      <c r="A72" s="38" t="s">
        <v>68</v>
      </c>
      <c r="B72" s="18">
        <v>2006175</v>
      </c>
      <c r="C72" s="18">
        <v>0</v>
      </c>
      <c r="D72" s="19">
        <v>3247000</v>
      </c>
      <c r="E72" s="20">
        <v>3367000</v>
      </c>
      <c r="F72" s="20">
        <v>423031</v>
      </c>
      <c r="G72" s="20">
        <v>175600</v>
      </c>
      <c r="H72" s="20">
        <v>294765</v>
      </c>
      <c r="I72" s="20">
        <v>893396</v>
      </c>
      <c r="J72" s="20">
        <v>266698</v>
      </c>
      <c r="K72" s="20">
        <v>277986</v>
      </c>
      <c r="L72" s="20">
        <v>287026</v>
      </c>
      <c r="M72" s="20">
        <v>831710</v>
      </c>
      <c r="N72" s="20">
        <v>290524</v>
      </c>
      <c r="O72" s="20">
        <v>280806</v>
      </c>
      <c r="P72" s="20">
        <v>279132</v>
      </c>
      <c r="Q72" s="20">
        <v>850462</v>
      </c>
      <c r="R72" s="20">
        <v>278817</v>
      </c>
      <c r="S72" s="20">
        <v>276563</v>
      </c>
      <c r="T72" s="20">
        <v>275661</v>
      </c>
      <c r="U72" s="20">
        <v>831041</v>
      </c>
      <c r="V72" s="20">
        <v>3406609</v>
      </c>
      <c r="W72" s="20">
        <v>3367000</v>
      </c>
      <c r="X72" s="20">
        <v>0</v>
      </c>
      <c r="Y72" s="19">
        <v>0</v>
      </c>
      <c r="Z72" s="22">
        <v>3367000</v>
      </c>
    </row>
    <row r="73" spans="1:26" ht="12.75" hidden="1">
      <c r="A73" s="38" t="s">
        <v>69</v>
      </c>
      <c r="B73" s="18">
        <v>1654457</v>
      </c>
      <c r="C73" s="18">
        <v>0</v>
      </c>
      <c r="D73" s="19">
        <v>1721200</v>
      </c>
      <c r="E73" s="20">
        <v>1671200</v>
      </c>
      <c r="F73" s="20">
        <v>235133</v>
      </c>
      <c r="G73" s="20">
        <v>71947</v>
      </c>
      <c r="H73" s="20">
        <v>143596</v>
      </c>
      <c r="I73" s="20">
        <v>450676</v>
      </c>
      <c r="J73" s="20">
        <v>145213</v>
      </c>
      <c r="K73" s="20">
        <v>138396</v>
      </c>
      <c r="L73" s="20">
        <v>139624</v>
      </c>
      <c r="M73" s="20">
        <v>423233</v>
      </c>
      <c r="N73" s="20">
        <v>139125</v>
      </c>
      <c r="O73" s="20">
        <v>138226</v>
      </c>
      <c r="P73" s="20">
        <v>138040</v>
      </c>
      <c r="Q73" s="20">
        <v>415391</v>
      </c>
      <c r="R73" s="20">
        <v>140212</v>
      </c>
      <c r="S73" s="20">
        <v>137637</v>
      </c>
      <c r="T73" s="20">
        <v>137388</v>
      </c>
      <c r="U73" s="20">
        <v>415237</v>
      </c>
      <c r="V73" s="20">
        <v>1704537</v>
      </c>
      <c r="W73" s="20">
        <v>1671200</v>
      </c>
      <c r="X73" s="20">
        <v>0</v>
      </c>
      <c r="Y73" s="19">
        <v>0</v>
      </c>
      <c r="Z73" s="22">
        <v>1671200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49824</v>
      </c>
      <c r="C75" s="27">
        <v>0</v>
      </c>
      <c r="D75" s="28">
        <v>1000000</v>
      </c>
      <c r="E75" s="29">
        <v>1000000</v>
      </c>
      <c r="F75" s="29">
        <v>93919</v>
      </c>
      <c r="G75" s="29">
        <v>72049</v>
      </c>
      <c r="H75" s="29">
        <v>105017</v>
      </c>
      <c r="I75" s="29">
        <v>270985</v>
      </c>
      <c r="J75" s="29">
        <v>99623</v>
      </c>
      <c r="K75" s="29">
        <v>100577</v>
      </c>
      <c r="L75" s="29">
        <v>101925</v>
      </c>
      <c r="M75" s="29">
        <v>302125</v>
      </c>
      <c r="N75" s="29">
        <v>105034</v>
      </c>
      <c r="O75" s="29">
        <v>105091</v>
      </c>
      <c r="P75" s="29">
        <v>108956</v>
      </c>
      <c r="Q75" s="29">
        <v>319081</v>
      </c>
      <c r="R75" s="29">
        <v>-1</v>
      </c>
      <c r="S75" s="29">
        <v>0</v>
      </c>
      <c r="T75" s="29">
        <v>-515</v>
      </c>
      <c r="U75" s="29">
        <v>-516</v>
      </c>
      <c r="V75" s="29">
        <v>891675</v>
      </c>
      <c r="W75" s="29">
        <v>1000000</v>
      </c>
      <c r="X75" s="29">
        <v>0</v>
      </c>
      <c r="Y75" s="28">
        <v>0</v>
      </c>
      <c r="Z75" s="30">
        <v>1000000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25290940</v>
      </c>
      <c r="C83" s="18"/>
      <c r="D83" s="19">
        <v>25290940</v>
      </c>
      <c r="E83" s="20">
        <v>33084270</v>
      </c>
      <c r="F83" s="20"/>
      <c r="G83" s="20"/>
      <c r="H83" s="20"/>
      <c r="I83" s="20"/>
      <c r="J83" s="20"/>
      <c r="K83" s="20">
        <v>8000000</v>
      </c>
      <c r="L83" s="20"/>
      <c r="M83" s="20"/>
      <c r="N83" s="20">
        <v>7000000</v>
      </c>
      <c r="O83" s="20"/>
      <c r="P83" s="20"/>
      <c r="Q83" s="20">
        <v>7000000</v>
      </c>
      <c r="R83" s="20"/>
      <c r="S83" s="20"/>
      <c r="T83" s="20"/>
      <c r="U83" s="20"/>
      <c r="V83" s="20"/>
      <c r="W83" s="20">
        <v>33084270</v>
      </c>
      <c r="X83" s="20"/>
      <c r="Y83" s="19"/>
      <c r="Z83" s="22">
        <v>33084270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43225413</v>
      </c>
      <c r="C5" s="18">
        <v>0</v>
      </c>
      <c r="D5" s="58">
        <v>52084830</v>
      </c>
      <c r="E5" s="59">
        <v>52084830</v>
      </c>
      <c r="F5" s="59">
        <v>11396616</v>
      </c>
      <c r="G5" s="59">
        <v>3542489</v>
      </c>
      <c r="H5" s="59">
        <v>3475992</v>
      </c>
      <c r="I5" s="59">
        <v>18415097</v>
      </c>
      <c r="J5" s="59">
        <v>3515093</v>
      </c>
      <c r="K5" s="59">
        <v>3525211</v>
      </c>
      <c r="L5" s="59">
        <v>3527385</v>
      </c>
      <c r="M5" s="59">
        <v>10567689</v>
      </c>
      <c r="N5" s="59">
        <v>3543368</v>
      </c>
      <c r="O5" s="59">
        <v>3537166</v>
      </c>
      <c r="P5" s="59">
        <v>3540325</v>
      </c>
      <c r="Q5" s="59">
        <v>10620859</v>
      </c>
      <c r="R5" s="59">
        <v>3541159</v>
      </c>
      <c r="S5" s="59">
        <v>3539194</v>
      </c>
      <c r="T5" s="59">
        <v>3537263</v>
      </c>
      <c r="U5" s="59">
        <v>10617616</v>
      </c>
      <c r="V5" s="59">
        <v>50221261</v>
      </c>
      <c r="W5" s="59">
        <v>52084830</v>
      </c>
      <c r="X5" s="59">
        <v>-1863569</v>
      </c>
      <c r="Y5" s="60">
        <v>-3.58</v>
      </c>
      <c r="Z5" s="61">
        <v>52084830</v>
      </c>
    </row>
    <row r="6" spans="1:26" ht="12.75">
      <c r="A6" s="57" t="s">
        <v>32</v>
      </c>
      <c r="B6" s="18">
        <v>158559990</v>
      </c>
      <c r="C6" s="18">
        <v>0</v>
      </c>
      <c r="D6" s="58">
        <v>209565056</v>
      </c>
      <c r="E6" s="59">
        <v>202324521</v>
      </c>
      <c r="F6" s="59">
        <v>15021438</v>
      </c>
      <c r="G6" s="59">
        <v>14694989</v>
      </c>
      <c r="H6" s="59">
        <v>14697028</v>
      </c>
      <c r="I6" s="59">
        <v>44413455</v>
      </c>
      <c r="J6" s="59">
        <v>14796665</v>
      </c>
      <c r="K6" s="59">
        <v>14900119</v>
      </c>
      <c r="L6" s="59">
        <v>14595790</v>
      </c>
      <c r="M6" s="59">
        <v>44292574</v>
      </c>
      <c r="N6" s="59">
        <v>16470735</v>
      </c>
      <c r="O6" s="59">
        <v>10660835</v>
      </c>
      <c r="P6" s="59">
        <v>16579533</v>
      </c>
      <c r="Q6" s="59">
        <v>43711103</v>
      </c>
      <c r="R6" s="59">
        <v>13820282</v>
      </c>
      <c r="S6" s="59">
        <v>12783619</v>
      </c>
      <c r="T6" s="59">
        <v>13333724</v>
      </c>
      <c r="U6" s="59">
        <v>39937625</v>
      </c>
      <c r="V6" s="59">
        <v>172354757</v>
      </c>
      <c r="W6" s="59">
        <v>202324521</v>
      </c>
      <c r="X6" s="59">
        <v>-29969764</v>
      </c>
      <c r="Y6" s="60">
        <v>-14.81</v>
      </c>
      <c r="Z6" s="61">
        <v>202324521</v>
      </c>
    </row>
    <row r="7" spans="1:26" ht="12.75">
      <c r="A7" s="57" t="s">
        <v>33</v>
      </c>
      <c r="B7" s="18">
        <v>3311815</v>
      </c>
      <c r="C7" s="18">
        <v>0</v>
      </c>
      <c r="D7" s="58">
        <v>3715822</v>
      </c>
      <c r="E7" s="59">
        <v>2009932</v>
      </c>
      <c r="F7" s="59">
        <v>193012</v>
      </c>
      <c r="G7" s="59">
        <v>213382</v>
      </c>
      <c r="H7" s="59">
        <v>212633</v>
      </c>
      <c r="I7" s="59">
        <v>619027</v>
      </c>
      <c r="J7" s="59">
        <v>136494</v>
      </c>
      <c r="K7" s="59">
        <v>107810</v>
      </c>
      <c r="L7" s="59">
        <v>107086</v>
      </c>
      <c r="M7" s="59">
        <v>351390</v>
      </c>
      <c r="N7" s="59">
        <v>85366</v>
      </c>
      <c r="O7" s="59">
        <v>64584</v>
      </c>
      <c r="P7" s="59">
        <v>16243</v>
      </c>
      <c r="Q7" s="59">
        <v>166193</v>
      </c>
      <c r="R7" s="59">
        <v>73197</v>
      </c>
      <c r="S7" s="59">
        <v>78487</v>
      </c>
      <c r="T7" s="59">
        <v>63408</v>
      </c>
      <c r="U7" s="59">
        <v>215092</v>
      </c>
      <c r="V7" s="59">
        <v>1351702</v>
      </c>
      <c r="W7" s="59">
        <v>2009932</v>
      </c>
      <c r="X7" s="59">
        <v>-658230</v>
      </c>
      <c r="Y7" s="60">
        <v>-32.75</v>
      </c>
      <c r="Z7" s="61">
        <v>2009932</v>
      </c>
    </row>
    <row r="8" spans="1:26" ht="12.75">
      <c r="A8" s="57" t="s">
        <v>34</v>
      </c>
      <c r="B8" s="18">
        <v>64431544</v>
      </c>
      <c r="C8" s="18">
        <v>0</v>
      </c>
      <c r="D8" s="58">
        <v>71586827</v>
      </c>
      <c r="E8" s="59">
        <v>74111269</v>
      </c>
      <c r="F8" s="59">
        <v>23561787</v>
      </c>
      <c r="G8" s="59">
        <v>427</v>
      </c>
      <c r="H8" s="59">
        <v>77822</v>
      </c>
      <c r="I8" s="59">
        <v>23640036</v>
      </c>
      <c r="J8" s="59">
        <v>0</v>
      </c>
      <c r="K8" s="59">
        <v>21</v>
      </c>
      <c r="L8" s="59">
        <v>16016000</v>
      </c>
      <c r="M8" s="59">
        <v>16016021</v>
      </c>
      <c r="N8" s="59">
        <v>0</v>
      </c>
      <c r="O8" s="59">
        <v>2831000</v>
      </c>
      <c r="P8" s="59">
        <v>14135000</v>
      </c>
      <c r="Q8" s="59">
        <v>16966000</v>
      </c>
      <c r="R8" s="59">
        <v>0</v>
      </c>
      <c r="S8" s="59">
        <v>-2877</v>
      </c>
      <c r="T8" s="59">
        <v>568782</v>
      </c>
      <c r="U8" s="59">
        <v>565905</v>
      </c>
      <c r="V8" s="59">
        <v>57187962</v>
      </c>
      <c r="W8" s="59">
        <v>74111269</v>
      </c>
      <c r="X8" s="59">
        <v>-16923307</v>
      </c>
      <c r="Y8" s="60">
        <v>-22.83</v>
      </c>
      <c r="Z8" s="61">
        <v>74111269</v>
      </c>
    </row>
    <row r="9" spans="1:26" ht="12.75">
      <c r="A9" s="57" t="s">
        <v>35</v>
      </c>
      <c r="B9" s="18">
        <v>56003253</v>
      </c>
      <c r="C9" s="18">
        <v>0</v>
      </c>
      <c r="D9" s="58">
        <v>60302349</v>
      </c>
      <c r="E9" s="59">
        <v>64589748</v>
      </c>
      <c r="F9" s="59">
        <v>1279056</v>
      </c>
      <c r="G9" s="59">
        <v>1707026</v>
      </c>
      <c r="H9" s="59">
        <v>1483198</v>
      </c>
      <c r="I9" s="59">
        <v>4469280</v>
      </c>
      <c r="J9" s="59">
        <v>1481933</v>
      </c>
      <c r="K9" s="59">
        <v>1637016</v>
      </c>
      <c r="L9" s="59">
        <v>2712912</v>
      </c>
      <c r="M9" s="59">
        <v>5831861</v>
      </c>
      <c r="N9" s="59">
        <v>1687631</v>
      </c>
      <c r="O9" s="59">
        <v>1095087</v>
      </c>
      <c r="P9" s="59">
        <v>2037388</v>
      </c>
      <c r="Q9" s="59">
        <v>4820106</v>
      </c>
      <c r="R9" s="59">
        <v>147914</v>
      </c>
      <c r="S9" s="59">
        <v>309462</v>
      </c>
      <c r="T9" s="59">
        <v>962313</v>
      </c>
      <c r="U9" s="59">
        <v>1419689</v>
      </c>
      <c r="V9" s="59">
        <v>16540936</v>
      </c>
      <c r="W9" s="59">
        <v>64589748</v>
      </c>
      <c r="X9" s="59">
        <v>-48048812</v>
      </c>
      <c r="Y9" s="60">
        <v>-74.39</v>
      </c>
      <c r="Z9" s="61">
        <v>64589748</v>
      </c>
    </row>
    <row r="10" spans="1:26" ht="20.25">
      <c r="A10" s="62" t="s">
        <v>112</v>
      </c>
      <c r="B10" s="63">
        <f>SUM(B5:B9)</f>
        <v>325532015</v>
      </c>
      <c r="C10" s="63">
        <f>SUM(C5:C9)</f>
        <v>0</v>
      </c>
      <c r="D10" s="64">
        <f aca="true" t="shared" si="0" ref="D10:Z10">SUM(D5:D9)</f>
        <v>397254884</v>
      </c>
      <c r="E10" s="65">
        <f t="shared" si="0"/>
        <v>395120300</v>
      </c>
      <c r="F10" s="65">
        <f t="shared" si="0"/>
        <v>51451909</v>
      </c>
      <c r="G10" s="65">
        <f t="shared" si="0"/>
        <v>20158313</v>
      </c>
      <c r="H10" s="65">
        <f t="shared" si="0"/>
        <v>19946673</v>
      </c>
      <c r="I10" s="65">
        <f t="shared" si="0"/>
        <v>91556895</v>
      </c>
      <c r="J10" s="65">
        <f t="shared" si="0"/>
        <v>19930185</v>
      </c>
      <c r="K10" s="65">
        <f t="shared" si="0"/>
        <v>20170177</v>
      </c>
      <c r="L10" s="65">
        <f t="shared" si="0"/>
        <v>36959173</v>
      </c>
      <c r="M10" s="65">
        <f t="shared" si="0"/>
        <v>77059535</v>
      </c>
      <c r="N10" s="65">
        <f t="shared" si="0"/>
        <v>21787100</v>
      </c>
      <c r="O10" s="65">
        <f t="shared" si="0"/>
        <v>18188672</v>
      </c>
      <c r="P10" s="65">
        <f t="shared" si="0"/>
        <v>36308489</v>
      </c>
      <c r="Q10" s="65">
        <f t="shared" si="0"/>
        <v>76284261</v>
      </c>
      <c r="R10" s="65">
        <f t="shared" si="0"/>
        <v>17582552</v>
      </c>
      <c r="S10" s="65">
        <f t="shared" si="0"/>
        <v>16707885</v>
      </c>
      <c r="T10" s="65">
        <f t="shared" si="0"/>
        <v>18465490</v>
      </c>
      <c r="U10" s="65">
        <f t="shared" si="0"/>
        <v>52755927</v>
      </c>
      <c r="V10" s="65">
        <f t="shared" si="0"/>
        <v>297656618</v>
      </c>
      <c r="W10" s="65">
        <f t="shared" si="0"/>
        <v>395120300</v>
      </c>
      <c r="X10" s="65">
        <f t="shared" si="0"/>
        <v>-97463682</v>
      </c>
      <c r="Y10" s="66">
        <f>+IF(W10&lt;&gt;0,(X10/W10)*100,0)</f>
        <v>-24.666837416351424</v>
      </c>
      <c r="Z10" s="67">
        <f t="shared" si="0"/>
        <v>395120300</v>
      </c>
    </row>
    <row r="11" spans="1:26" ht="12.75">
      <c r="A11" s="57" t="s">
        <v>36</v>
      </c>
      <c r="B11" s="18">
        <v>138031366</v>
      </c>
      <c r="C11" s="18">
        <v>0</v>
      </c>
      <c r="D11" s="58">
        <v>158445935</v>
      </c>
      <c r="E11" s="59">
        <v>160884025</v>
      </c>
      <c r="F11" s="59">
        <v>10714497</v>
      </c>
      <c r="G11" s="59">
        <v>11710580</v>
      </c>
      <c r="H11" s="59">
        <v>12003139</v>
      </c>
      <c r="I11" s="59">
        <v>34428216</v>
      </c>
      <c r="J11" s="59">
        <v>13295568</v>
      </c>
      <c r="K11" s="59">
        <v>19133271</v>
      </c>
      <c r="L11" s="59">
        <v>13232978</v>
      </c>
      <c r="M11" s="59">
        <v>45661817</v>
      </c>
      <c r="N11" s="59">
        <v>13241041</v>
      </c>
      <c r="O11" s="59">
        <v>12266697</v>
      </c>
      <c r="P11" s="59">
        <v>12065049</v>
      </c>
      <c r="Q11" s="59">
        <v>37572787</v>
      </c>
      <c r="R11" s="59">
        <v>11909219</v>
      </c>
      <c r="S11" s="59">
        <v>12005162</v>
      </c>
      <c r="T11" s="59">
        <v>11852476</v>
      </c>
      <c r="U11" s="59">
        <v>35766857</v>
      </c>
      <c r="V11" s="59">
        <v>153429677</v>
      </c>
      <c r="W11" s="59">
        <v>160884025</v>
      </c>
      <c r="X11" s="59">
        <v>-7454348</v>
      </c>
      <c r="Y11" s="60">
        <v>-4.63</v>
      </c>
      <c r="Z11" s="61">
        <v>160884025</v>
      </c>
    </row>
    <row r="12" spans="1:26" ht="12.75">
      <c r="A12" s="57" t="s">
        <v>37</v>
      </c>
      <c r="B12" s="18">
        <v>6935002</v>
      </c>
      <c r="C12" s="18">
        <v>0</v>
      </c>
      <c r="D12" s="58">
        <v>7551533</v>
      </c>
      <c r="E12" s="59">
        <v>7340710</v>
      </c>
      <c r="F12" s="59">
        <v>593197</v>
      </c>
      <c r="G12" s="59">
        <v>588198</v>
      </c>
      <c r="H12" s="59">
        <v>555644</v>
      </c>
      <c r="I12" s="59">
        <v>1737039</v>
      </c>
      <c r="J12" s="59">
        <v>562969</v>
      </c>
      <c r="K12" s="59">
        <v>578107</v>
      </c>
      <c r="L12" s="59">
        <v>561422</v>
      </c>
      <c r="M12" s="59">
        <v>1702498</v>
      </c>
      <c r="N12" s="59">
        <v>556784</v>
      </c>
      <c r="O12" s="59">
        <v>562969</v>
      </c>
      <c r="P12" s="59">
        <v>596777</v>
      </c>
      <c r="Q12" s="59">
        <v>1716530</v>
      </c>
      <c r="R12" s="59">
        <v>586205</v>
      </c>
      <c r="S12" s="59">
        <v>588198</v>
      </c>
      <c r="T12" s="59">
        <v>839005</v>
      </c>
      <c r="U12" s="59">
        <v>2013408</v>
      </c>
      <c r="V12" s="59">
        <v>7169475</v>
      </c>
      <c r="W12" s="59">
        <v>7340710</v>
      </c>
      <c r="X12" s="59">
        <v>-171235</v>
      </c>
      <c r="Y12" s="60">
        <v>-2.33</v>
      </c>
      <c r="Z12" s="61">
        <v>7340710</v>
      </c>
    </row>
    <row r="13" spans="1:26" ht="12.75">
      <c r="A13" s="57" t="s">
        <v>113</v>
      </c>
      <c r="B13" s="18">
        <v>14561912</v>
      </c>
      <c r="C13" s="18">
        <v>0</v>
      </c>
      <c r="D13" s="58">
        <v>19078833</v>
      </c>
      <c r="E13" s="59">
        <v>17278833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162</v>
      </c>
      <c r="T13" s="59">
        <v>0</v>
      </c>
      <c r="U13" s="59">
        <v>162</v>
      </c>
      <c r="V13" s="59">
        <v>162</v>
      </c>
      <c r="W13" s="59">
        <v>17278833</v>
      </c>
      <c r="X13" s="59">
        <v>-17278671</v>
      </c>
      <c r="Y13" s="60">
        <v>-100</v>
      </c>
      <c r="Z13" s="61">
        <v>17278833</v>
      </c>
    </row>
    <row r="14" spans="1:26" ht="12.75">
      <c r="A14" s="57" t="s">
        <v>38</v>
      </c>
      <c r="B14" s="18">
        <v>8231261</v>
      </c>
      <c r="C14" s="18">
        <v>0</v>
      </c>
      <c r="D14" s="58">
        <v>9372874</v>
      </c>
      <c r="E14" s="59">
        <v>8779356</v>
      </c>
      <c r="F14" s="59">
        <v>0</v>
      </c>
      <c r="G14" s="59">
        <v>166873</v>
      </c>
      <c r="H14" s="59">
        <v>80392</v>
      </c>
      <c r="I14" s="59">
        <v>247265</v>
      </c>
      <c r="J14" s="59">
        <v>78647</v>
      </c>
      <c r="K14" s="59">
        <v>79847</v>
      </c>
      <c r="L14" s="59">
        <v>999038</v>
      </c>
      <c r="M14" s="59">
        <v>1157532</v>
      </c>
      <c r="N14" s="59">
        <v>75736</v>
      </c>
      <c r="O14" s="59">
        <v>67337</v>
      </c>
      <c r="P14" s="59">
        <v>75661</v>
      </c>
      <c r="Q14" s="59">
        <v>218734</v>
      </c>
      <c r="R14" s="59">
        <v>0</v>
      </c>
      <c r="S14" s="59">
        <v>136092</v>
      </c>
      <c r="T14" s="59">
        <v>846563</v>
      </c>
      <c r="U14" s="59">
        <v>982655</v>
      </c>
      <c r="V14" s="59">
        <v>2606186</v>
      </c>
      <c r="W14" s="59">
        <v>8779356</v>
      </c>
      <c r="X14" s="59">
        <v>-6173170</v>
      </c>
      <c r="Y14" s="60">
        <v>-70.31</v>
      </c>
      <c r="Z14" s="61">
        <v>8779356</v>
      </c>
    </row>
    <row r="15" spans="1:26" ht="12.75">
      <c r="A15" s="57" t="s">
        <v>39</v>
      </c>
      <c r="B15" s="18">
        <v>103983977</v>
      </c>
      <c r="C15" s="18">
        <v>0</v>
      </c>
      <c r="D15" s="58">
        <v>126697599</v>
      </c>
      <c r="E15" s="59">
        <v>123374368</v>
      </c>
      <c r="F15" s="59">
        <v>10306244</v>
      </c>
      <c r="G15" s="59">
        <v>1495007</v>
      </c>
      <c r="H15" s="59">
        <v>14419361</v>
      </c>
      <c r="I15" s="59">
        <v>26220612</v>
      </c>
      <c r="J15" s="59">
        <v>11009885</v>
      </c>
      <c r="K15" s="59">
        <v>8507959</v>
      </c>
      <c r="L15" s="59">
        <v>9623219</v>
      </c>
      <c r="M15" s="59">
        <v>29141063</v>
      </c>
      <c r="N15" s="59">
        <v>7880844</v>
      </c>
      <c r="O15" s="59">
        <v>8670113</v>
      </c>
      <c r="P15" s="59">
        <v>15333539</v>
      </c>
      <c r="Q15" s="59">
        <v>31884496</v>
      </c>
      <c r="R15" s="59">
        <v>3058341</v>
      </c>
      <c r="S15" s="59">
        <v>9728891</v>
      </c>
      <c r="T15" s="59">
        <v>17770204</v>
      </c>
      <c r="U15" s="59">
        <v>30557436</v>
      </c>
      <c r="V15" s="59">
        <v>117803607</v>
      </c>
      <c r="W15" s="59">
        <v>123374368</v>
      </c>
      <c r="X15" s="59">
        <v>-5570761</v>
      </c>
      <c r="Y15" s="60">
        <v>-4.52</v>
      </c>
      <c r="Z15" s="61">
        <v>123374368</v>
      </c>
    </row>
    <row r="16" spans="1:26" ht="12.75">
      <c r="A16" s="57" t="s">
        <v>34</v>
      </c>
      <c r="B16" s="18">
        <v>1249219</v>
      </c>
      <c r="C16" s="18">
        <v>0</v>
      </c>
      <c r="D16" s="58">
        <v>2632892</v>
      </c>
      <c r="E16" s="59">
        <v>2407432</v>
      </c>
      <c r="F16" s="59">
        <v>0</v>
      </c>
      <c r="G16" s="59">
        <v>345185</v>
      </c>
      <c r="H16" s="59">
        <v>0</v>
      </c>
      <c r="I16" s="59">
        <v>345185</v>
      </c>
      <c r="J16" s="59">
        <v>374905</v>
      </c>
      <c r="K16" s="59">
        <v>678</v>
      </c>
      <c r="L16" s="59">
        <v>340371</v>
      </c>
      <c r="M16" s="59">
        <v>715954</v>
      </c>
      <c r="N16" s="59">
        <v>0</v>
      </c>
      <c r="O16" s="59">
        <v>49913</v>
      </c>
      <c r="P16" s="59">
        <v>0</v>
      </c>
      <c r="Q16" s="59">
        <v>49913</v>
      </c>
      <c r="R16" s="59">
        <v>375798</v>
      </c>
      <c r="S16" s="59">
        <v>0</v>
      </c>
      <c r="T16" s="59">
        <v>25026</v>
      </c>
      <c r="U16" s="59">
        <v>400824</v>
      </c>
      <c r="V16" s="59">
        <v>1511876</v>
      </c>
      <c r="W16" s="59">
        <v>2407432</v>
      </c>
      <c r="X16" s="59">
        <v>-895556</v>
      </c>
      <c r="Y16" s="60">
        <v>-37.2</v>
      </c>
      <c r="Z16" s="61">
        <v>2407432</v>
      </c>
    </row>
    <row r="17" spans="1:26" ht="12.75">
      <c r="A17" s="57" t="s">
        <v>40</v>
      </c>
      <c r="B17" s="18">
        <v>55770842</v>
      </c>
      <c r="C17" s="18">
        <v>0</v>
      </c>
      <c r="D17" s="58">
        <v>74585468</v>
      </c>
      <c r="E17" s="59">
        <v>74917081</v>
      </c>
      <c r="F17" s="59">
        <v>756430</v>
      </c>
      <c r="G17" s="59">
        <v>5425910</v>
      </c>
      <c r="H17" s="59">
        <v>3272403</v>
      </c>
      <c r="I17" s="59">
        <v>9454743</v>
      </c>
      <c r="J17" s="59">
        <v>4503235</v>
      </c>
      <c r="K17" s="59">
        <v>3923848</v>
      </c>
      <c r="L17" s="59">
        <v>5674075</v>
      </c>
      <c r="M17" s="59">
        <v>14101158</v>
      </c>
      <c r="N17" s="59">
        <v>3498804</v>
      </c>
      <c r="O17" s="59">
        <v>-1301645</v>
      </c>
      <c r="P17" s="59">
        <v>2672215</v>
      </c>
      <c r="Q17" s="59">
        <v>4869374</v>
      </c>
      <c r="R17" s="59">
        <v>1868638</v>
      </c>
      <c r="S17" s="59">
        <v>2292701</v>
      </c>
      <c r="T17" s="59">
        <v>8564080</v>
      </c>
      <c r="U17" s="59">
        <v>12725419</v>
      </c>
      <c r="V17" s="59">
        <v>41150694</v>
      </c>
      <c r="W17" s="59">
        <v>74917081</v>
      </c>
      <c r="X17" s="59">
        <v>-33766387</v>
      </c>
      <c r="Y17" s="60">
        <v>-45.07</v>
      </c>
      <c r="Z17" s="61">
        <v>74917081</v>
      </c>
    </row>
    <row r="18" spans="1:26" ht="12.75">
      <c r="A18" s="68" t="s">
        <v>41</v>
      </c>
      <c r="B18" s="69">
        <f>SUM(B11:B17)</f>
        <v>328763579</v>
      </c>
      <c r="C18" s="69">
        <f>SUM(C11:C17)</f>
        <v>0</v>
      </c>
      <c r="D18" s="70">
        <f aca="true" t="shared" si="1" ref="D18:Z18">SUM(D11:D17)</f>
        <v>398365134</v>
      </c>
      <c r="E18" s="71">
        <f t="shared" si="1"/>
        <v>394981805</v>
      </c>
      <c r="F18" s="71">
        <f t="shared" si="1"/>
        <v>22370368</v>
      </c>
      <c r="G18" s="71">
        <f t="shared" si="1"/>
        <v>19731753</v>
      </c>
      <c r="H18" s="71">
        <f t="shared" si="1"/>
        <v>30330939</v>
      </c>
      <c r="I18" s="71">
        <f t="shared" si="1"/>
        <v>72433060</v>
      </c>
      <c r="J18" s="71">
        <f t="shared" si="1"/>
        <v>29825209</v>
      </c>
      <c r="K18" s="71">
        <f t="shared" si="1"/>
        <v>32223710</v>
      </c>
      <c r="L18" s="71">
        <f t="shared" si="1"/>
        <v>30431103</v>
      </c>
      <c r="M18" s="71">
        <f t="shared" si="1"/>
        <v>92480022</v>
      </c>
      <c r="N18" s="71">
        <f t="shared" si="1"/>
        <v>25253209</v>
      </c>
      <c r="O18" s="71">
        <f t="shared" si="1"/>
        <v>20315384</v>
      </c>
      <c r="P18" s="71">
        <f t="shared" si="1"/>
        <v>30743241</v>
      </c>
      <c r="Q18" s="71">
        <f t="shared" si="1"/>
        <v>76311834</v>
      </c>
      <c r="R18" s="71">
        <f t="shared" si="1"/>
        <v>17798201</v>
      </c>
      <c r="S18" s="71">
        <f t="shared" si="1"/>
        <v>24751206</v>
      </c>
      <c r="T18" s="71">
        <f t="shared" si="1"/>
        <v>39897354</v>
      </c>
      <c r="U18" s="71">
        <f t="shared" si="1"/>
        <v>82446761</v>
      </c>
      <c r="V18" s="71">
        <f t="shared" si="1"/>
        <v>323671677</v>
      </c>
      <c r="W18" s="71">
        <f t="shared" si="1"/>
        <v>394981805</v>
      </c>
      <c r="X18" s="71">
        <f t="shared" si="1"/>
        <v>-71310128</v>
      </c>
      <c r="Y18" s="66">
        <f>+IF(W18&lt;&gt;0,(X18/W18)*100,0)</f>
        <v>-18.05402859000049</v>
      </c>
      <c r="Z18" s="72">
        <f t="shared" si="1"/>
        <v>394981805</v>
      </c>
    </row>
    <row r="19" spans="1:26" ht="12.75">
      <c r="A19" s="68" t="s">
        <v>42</v>
      </c>
      <c r="B19" s="73">
        <f>+B10-B18</f>
        <v>-3231564</v>
      </c>
      <c r="C19" s="73">
        <f>+C10-C18</f>
        <v>0</v>
      </c>
      <c r="D19" s="74">
        <f aca="true" t="shared" si="2" ref="D19:Z19">+D10-D18</f>
        <v>-1110250</v>
      </c>
      <c r="E19" s="75">
        <f t="shared" si="2"/>
        <v>138495</v>
      </c>
      <c r="F19" s="75">
        <f t="shared" si="2"/>
        <v>29081541</v>
      </c>
      <c r="G19" s="75">
        <f t="shared" si="2"/>
        <v>426560</v>
      </c>
      <c r="H19" s="75">
        <f t="shared" si="2"/>
        <v>-10384266</v>
      </c>
      <c r="I19" s="75">
        <f t="shared" si="2"/>
        <v>19123835</v>
      </c>
      <c r="J19" s="75">
        <f t="shared" si="2"/>
        <v>-9895024</v>
      </c>
      <c r="K19" s="75">
        <f t="shared" si="2"/>
        <v>-12053533</v>
      </c>
      <c r="L19" s="75">
        <f t="shared" si="2"/>
        <v>6528070</v>
      </c>
      <c r="M19" s="75">
        <f t="shared" si="2"/>
        <v>-15420487</v>
      </c>
      <c r="N19" s="75">
        <f t="shared" si="2"/>
        <v>-3466109</v>
      </c>
      <c r="O19" s="75">
        <f t="shared" si="2"/>
        <v>-2126712</v>
      </c>
      <c r="P19" s="75">
        <f t="shared" si="2"/>
        <v>5565248</v>
      </c>
      <c r="Q19" s="75">
        <f t="shared" si="2"/>
        <v>-27573</v>
      </c>
      <c r="R19" s="75">
        <f t="shared" si="2"/>
        <v>-215649</v>
      </c>
      <c r="S19" s="75">
        <f t="shared" si="2"/>
        <v>-8043321</v>
      </c>
      <c r="T19" s="75">
        <f t="shared" si="2"/>
        <v>-21431864</v>
      </c>
      <c r="U19" s="75">
        <f t="shared" si="2"/>
        <v>-29690834</v>
      </c>
      <c r="V19" s="75">
        <f t="shared" si="2"/>
        <v>-26015059</v>
      </c>
      <c r="W19" s="75">
        <f>IF(E10=E18,0,W10-W18)</f>
        <v>138495</v>
      </c>
      <c r="X19" s="75">
        <f t="shared" si="2"/>
        <v>-26153554</v>
      </c>
      <c r="Y19" s="76">
        <f>+IF(W19&lt;&gt;0,(X19/W19)*100,0)</f>
        <v>-18884.114227950467</v>
      </c>
      <c r="Z19" s="77">
        <f t="shared" si="2"/>
        <v>138495</v>
      </c>
    </row>
    <row r="20" spans="1:26" ht="20.25">
      <c r="A20" s="78" t="s">
        <v>43</v>
      </c>
      <c r="B20" s="79">
        <v>37421190</v>
      </c>
      <c r="C20" s="79">
        <v>0</v>
      </c>
      <c r="D20" s="80">
        <v>75875407</v>
      </c>
      <c r="E20" s="81">
        <v>91181298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91181298</v>
      </c>
      <c r="X20" s="81">
        <v>-91181298</v>
      </c>
      <c r="Y20" s="82">
        <v>-100</v>
      </c>
      <c r="Z20" s="83">
        <v>91181298</v>
      </c>
    </row>
    <row r="21" spans="1:26" ht="41.25">
      <c r="A21" s="84" t="s">
        <v>114</v>
      </c>
      <c r="B21" s="85">
        <v>34601537</v>
      </c>
      <c r="C21" s="85">
        <v>0</v>
      </c>
      <c r="D21" s="86">
        <v>6062400</v>
      </c>
      <c r="E21" s="87">
        <v>8784719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8784719</v>
      </c>
      <c r="X21" s="87">
        <v>-8784719</v>
      </c>
      <c r="Y21" s="88">
        <v>-100</v>
      </c>
      <c r="Z21" s="89">
        <v>8784719</v>
      </c>
    </row>
    <row r="22" spans="1:26" ht="12.75">
      <c r="A22" s="90" t="s">
        <v>115</v>
      </c>
      <c r="B22" s="91">
        <f>SUM(B19:B21)</f>
        <v>68791163</v>
      </c>
      <c r="C22" s="91">
        <f>SUM(C19:C21)</f>
        <v>0</v>
      </c>
      <c r="D22" s="92">
        <f aca="true" t="shared" si="3" ref="D22:Z22">SUM(D19:D21)</f>
        <v>80827557</v>
      </c>
      <c r="E22" s="93">
        <f t="shared" si="3"/>
        <v>100104512</v>
      </c>
      <c r="F22" s="93">
        <f t="shared" si="3"/>
        <v>29081541</v>
      </c>
      <c r="G22" s="93">
        <f t="shared" si="3"/>
        <v>426560</v>
      </c>
      <c r="H22" s="93">
        <f t="shared" si="3"/>
        <v>-10384266</v>
      </c>
      <c r="I22" s="93">
        <f t="shared" si="3"/>
        <v>19123835</v>
      </c>
      <c r="J22" s="93">
        <f t="shared" si="3"/>
        <v>-9895024</v>
      </c>
      <c r="K22" s="93">
        <f t="shared" si="3"/>
        <v>-12053533</v>
      </c>
      <c r="L22" s="93">
        <f t="shared" si="3"/>
        <v>6528070</v>
      </c>
      <c r="M22" s="93">
        <f t="shared" si="3"/>
        <v>-15420487</v>
      </c>
      <c r="N22" s="93">
        <f t="shared" si="3"/>
        <v>-3466109</v>
      </c>
      <c r="O22" s="93">
        <f t="shared" si="3"/>
        <v>-2126712</v>
      </c>
      <c r="P22" s="93">
        <f t="shared" si="3"/>
        <v>5565248</v>
      </c>
      <c r="Q22" s="93">
        <f t="shared" si="3"/>
        <v>-27573</v>
      </c>
      <c r="R22" s="93">
        <f t="shared" si="3"/>
        <v>-215649</v>
      </c>
      <c r="S22" s="93">
        <f t="shared" si="3"/>
        <v>-8043321</v>
      </c>
      <c r="T22" s="93">
        <f t="shared" si="3"/>
        <v>-21431864</v>
      </c>
      <c r="U22" s="93">
        <f t="shared" si="3"/>
        <v>-29690834</v>
      </c>
      <c r="V22" s="93">
        <f t="shared" si="3"/>
        <v>-26015059</v>
      </c>
      <c r="W22" s="93">
        <f t="shared" si="3"/>
        <v>100104512</v>
      </c>
      <c r="X22" s="93">
        <f t="shared" si="3"/>
        <v>-126119571</v>
      </c>
      <c r="Y22" s="94">
        <f>+IF(W22&lt;&gt;0,(X22/W22)*100,0)</f>
        <v>-125.98789852749096</v>
      </c>
      <c r="Z22" s="95">
        <f t="shared" si="3"/>
        <v>100104512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68791163</v>
      </c>
      <c r="C24" s="73">
        <f>SUM(C22:C23)</f>
        <v>0</v>
      </c>
      <c r="D24" s="74">
        <f aca="true" t="shared" si="4" ref="D24:Z24">SUM(D22:D23)</f>
        <v>80827557</v>
      </c>
      <c r="E24" s="75">
        <f t="shared" si="4"/>
        <v>100104512</v>
      </c>
      <c r="F24" s="75">
        <f t="shared" si="4"/>
        <v>29081541</v>
      </c>
      <c r="G24" s="75">
        <f t="shared" si="4"/>
        <v>426560</v>
      </c>
      <c r="H24" s="75">
        <f t="shared" si="4"/>
        <v>-10384266</v>
      </c>
      <c r="I24" s="75">
        <f t="shared" si="4"/>
        <v>19123835</v>
      </c>
      <c r="J24" s="75">
        <f t="shared" si="4"/>
        <v>-9895024</v>
      </c>
      <c r="K24" s="75">
        <f t="shared" si="4"/>
        <v>-12053533</v>
      </c>
      <c r="L24" s="75">
        <f t="shared" si="4"/>
        <v>6528070</v>
      </c>
      <c r="M24" s="75">
        <f t="shared" si="4"/>
        <v>-15420487</v>
      </c>
      <c r="N24" s="75">
        <f t="shared" si="4"/>
        <v>-3466109</v>
      </c>
      <c r="O24" s="75">
        <f t="shared" si="4"/>
        <v>-2126712</v>
      </c>
      <c r="P24" s="75">
        <f t="shared" si="4"/>
        <v>5565248</v>
      </c>
      <c r="Q24" s="75">
        <f t="shared" si="4"/>
        <v>-27573</v>
      </c>
      <c r="R24" s="75">
        <f t="shared" si="4"/>
        <v>-215649</v>
      </c>
      <c r="S24" s="75">
        <f t="shared" si="4"/>
        <v>-8043321</v>
      </c>
      <c r="T24" s="75">
        <f t="shared" si="4"/>
        <v>-21431864</v>
      </c>
      <c r="U24" s="75">
        <f t="shared" si="4"/>
        <v>-29690834</v>
      </c>
      <c r="V24" s="75">
        <f t="shared" si="4"/>
        <v>-26015059</v>
      </c>
      <c r="W24" s="75">
        <f t="shared" si="4"/>
        <v>100104512</v>
      </c>
      <c r="X24" s="75">
        <f t="shared" si="4"/>
        <v>-126119571</v>
      </c>
      <c r="Y24" s="76">
        <f>+IF(W24&lt;&gt;0,(X24/W24)*100,0)</f>
        <v>-125.98789852749096</v>
      </c>
      <c r="Z24" s="77">
        <f t="shared" si="4"/>
        <v>100104512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-9018030</v>
      </c>
      <c r="C27" s="21">
        <v>0</v>
      </c>
      <c r="D27" s="103">
        <v>91455407</v>
      </c>
      <c r="E27" s="104">
        <v>100025880</v>
      </c>
      <c r="F27" s="104">
        <v>492761</v>
      </c>
      <c r="G27" s="104">
        <v>1183830</v>
      </c>
      <c r="H27" s="104">
        <v>12322556</v>
      </c>
      <c r="I27" s="104">
        <v>13999147</v>
      </c>
      <c r="J27" s="104">
        <v>5932929</v>
      </c>
      <c r="K27" s="104">
        <v>16220027</v>
      </c>
      <c r="L27" s="104">
        <v>7785146</v>
      </c>
      <c r="M27" s="104">
        <v>29938102</v>
      </c>
      <c r="N27" s="104">
        <v>1424689</v>
      </c>
      <c r="O27" s="104">
        <v>1395557</v>
      </c>
      <c r="P27" s="104">
        <v>7409174</v>
      </c>
      <c r="Q27" s="104">
        <v>10229420</v>
      </c>
      <c r="R27" s="104">
        <v>1964789</v>
      </c>
      <c r="S27" s="104">
        <v>5128483</v>
      </c>
      <c r="T27" s="104">
        <v>13336310</v>
      </c>
      <c r="U27" s="104">
        <v>20429582</v>
      </c>
      <c r="V27" s="104">
        <v>74596251</v>
      </c>
      <c r="W27" s="104">
        <v>100025880</v>
      </c>
      <c r="X27" s="104">
        <v>-25429629</v>
      </c>
      <c r="Y27" s="105">
        <v>-25.42</v>
      </c>
      <c r="Z27" s="106">
        <v>100025880</v>
      </c>
    </row>
    <row r="28" spans="1:26" ht="12.75">
      <c r="A28" s="107" t="s">
        <v>47</v>
      </c>
      <c r="B28" s="18">
        <v>21829388</v>
      </c>
      <c r="C28" s="18">
        <v>0</v>
      </c>
      <c r="D28" s="58">
        <v>48577357</v>
      </c>
      <c r="E28" s="59">
        <v>91691765</v>
      </c>
      <c r="F28" s="59">
        <v>492761</v>
      </c>
      <c r="G28" s="59">
        <v>1045963</v>
      </c>
      <c r="H28" s="59">
        <v>12046675</v>
      </c>
      <c r="I28" s="59">
        <v>13585399</v>
      </c>
      <c r="J28" s="59">
        <v>5780467</v>
      </c>
      <c r="K28" s="59">
        <v>16016901</v>
      </c>
      <c r="L28" s="59">
        <v>7466100</v>
      </c>
      <c r="M28" s="59">
        <v>29263468</v>
      </c>
      <c r="N28" s="59">
        <v>1129638</v>
      </c>
      <c r="O28" s="59">
        <v>1152127</v>
      </c>
      <c r="P28" s="59">
        <v>6631790</v>
      </c>
      <c r="Q28" s="59">
        <v>8913555</v>
      </c>
      <c r="R28" s="59">
        <v>1680002</v>
      </c>
      <c r="S28" s="59">
        <v>4382351</v>
      </c>
      <c r="T28" s="59">
        <v>13124399</v>
      </c>
      <c r="U28" s="59">
        <v>19186752</v>
      </c>
      <c r="V28" s="59">
        <v>70949174</v>
      </c>
      <c r="W28" s="59">
        <v>91691765</v>
      </c>
      <c r="X28" s="59">
        <v>-20742591</v>
      </c>
      <c r="Y28" s="60">
        <v>-22.62</v>
      </c>
      <c r="Z28" s="61">
        <v>91691765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9571821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-31231971</v>
      </c>
      <c r="C31" s="18">
        <v>0</v>
      </c>
      <c r="D31" s="58">
        <v>10730000</v>
      </c>
      <c r="E31" s="59">
        <v>3599921</v>
      </c>
      <c r="F31" s="59">
        <v>0</v>
      </c>
      <c r="G31" s="59">
        <v>137867</v>
      </c>
      <c r="H31" s="59">
        <v>275881</v>
      </c>
      <c r="I31" s="59">
        <v>413748</v>
      </c>
      <c r="J31" s="59">
        <v>152462</v>
      </c>
      <c r="K31" s="59">
        <v>203126</v>
      </c>
      <c r="L31" s="59">
        <v>319046</v>
      </c>
      <c r="M31" s="59">
        <v>674634</v>
      </c>
      <c r="N31" s="59">
        <v>295051</v>
      </c>
      <c r="O31" s="59">
        <v>243430</v>
      </c>
      <c r="P31" s="59">
        <v>777384</v>
      </c>
      <c r="Q31" s="59">
        <v>1315865</v>
      </c>
      <c r="R31" s="59">
        <v>284787</v>
      </c>
      <c r="S31" s="59">
        <v>746132</v>
      </c>
      <c r="T31" s="59">
        <v>211911</v>
      </c>
      <c r="U31" s="59">
        <v>1242830</v>
      </c>
      <c r="V31" s="59">
        <v>3647077</v>
      </c>
      <c r="W31" s="59">
        <v>3599921</v>
      </c>
      <c r="X31" s="59">
        <v>47156</v>
      </c>
      <c r="Y31" s="60">
        <v>1.31</v>
      </c>
      <c r="Z31" s="61">
        <v>3599921</v>
      </c>
    </row>
    <row r="32" spans="1:26" ht="12.75">
      <c r="A32" s="68" t="s">
        <v>50</v>
      </c>
      <c r="B32" s="21">
        <f>SUM(B28:B31)</f>
        <v>169238</v>
      </c>
      <c r="C32" s="21">
        <f>SUM(C28:C31)</f>
        <v>0</v>
      </c>
      <c r="D32" s="103">
        <f aca="true" t="shared" si="5" ref="D32:Z32">SUM(D28:D31)</f>
        <v>59307357</v>
      </c>
      <c r="E32" s="104">
        <f t="shared" si="5"/>
        <v>95291686</v>
      </c>
      <c r="F32" s="104">
        <f t="shared" si="5"/>
        <v>492761</v>
      </c>
      <c r="G32" s="104">
        <f t="shared" si="5"/>
        <v>1183830</v>
      </c>
      <c r="H32" s="104">
        <f t="shared" si="5"/>
        <v>12322556</v>
      </c>
      <c r="I32" s="104">
        <f t="shared" si="5"/>
        <v>13999147</v>
      </c>
      <c r="J32" s="104">
        <f t="shared" si="5"/>
        <v>5932929</v>
      </c>
      <c r="K32" s="104">
        <f t="shared" si="5"/>
        <v>16220027</v>
      </c>
      <c r="L32" s="104">
        <f t="shared" si="5"/>
        <v>7785146</v>
      </c>
      <c r="M32" s="104">
        <f t="shared" si="5"/>
        <v>29938102</v>
      </c>
      <c r="N32" s="104">
        <f t="shared" si="5"/>
        <v>1424689</v>
      </c>
      <c r="O32" s="104">
        <f t="shared" si="5"/>
        <v>1395557</v>
      </c>
      <c r="P32" s="104">
        <f t="shared" si="5"/>
        <v>7409174</v>
      </c>
      <c r="Q32" s="104">
        <f t="shared" si="5"/>
        <v>10229420</v>
      </c>
      <c r="R32" s="104">
        <f t="shared" si="5"/>
        <v>1964789</v>
      </c>
      <c r="S32" s="104">
        <f t="shared" si="5"/>
        <v>5128483</v>
      </c>
      <c r="T32" s="104">
        <f t="shared" si="5"/>
        <v>13336310</v>
      </c>
      <c r="U32" s="104">
        <f t="shared" si="5"/>
        <v>20429582</v>
      </c>
      <c r="V32" s="104">
        <f t="shared" si="5"/>
        <v>74596251</v>
      </c>
      <c r="W32" s="104">
        <f t="shared" si="5"/>
        <v>95291686</v>
      </c>
      <c r="X32" s="104">
        <f t="shared" si="5"/>
        <v>-20695435</v>
      </c>
      <c r="Y32" s="105">
        <f>+IF(W32&lt;&gt;0,(X32/W32)*100,0)</f>
        <v>-21.717985974138397</v>
      </c>
      <c r="Z32" s="106">
        <f t="shared" si="5"/>
        <v>95291686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69475231</v>
      </c>
      <c r="C35" s="18">
        <v>0</v>
      </c>
      <c r="D35" s="58">
        <v>43690374</v>
      </c>
      <c r="E35" s="59">
        <v>-28166939</v>
      </c>
      <c r="F35" s="59">
        <v>26766005</v>
      </c>
      <c r="G35" s="59">
        <v>-2277470</v>
      </c>
      <c r="H35" s="59">
        <v>-17079181</v>
      </c>
      <c r="I35" s="59">
        <v>7409354</v>
      </c>
      <c r="J35" s="59">
        <v>-16018656</v>
      </c>
      <c r="K35" s="59">
        <v>-10335208</v>
      </c>
      <c r="L35" s="59">
        <v>16297830</v>
      </c>
      <c r="M35" s="59">
        <v>-10056034</v>
      </c>
      <c r="N35" s="59">
        <v>-3300394</v>
      </c>
      <c r="O35" s="59">
        <v>3228307</v>
      </c>
      <c r="P35" s="59">
        <v>19070608</v>
      </c>
      <c r="Q35" s="59">
        <v>18998521</v>
      </c>
      <c r="R35" s="59">
        <v>4533120</v>
      </c>
      <c r="S35" s="59">
        <v>-16223793</v>
      </c>
      <c r="T35" s="59">
        <v>8852229</v>
      </c>
      <c r="U35" s="59">
        <v>-2838444</v>
      </c>
      <c r="V35" s="59">
        <v>13513397</v>
      </c>
      <c r="W35" s="59">
        <v>-28166939</v>
      </c>
      <c r="X35" s="59">
        <v>41680336</v>
      </c>
      <c r="Y35" s="60">
        <v>-147.98</v>
      </c>
      <c r="Z35" s="61">
        <v>-28166939</v>
      </c>
    </row>
    <row r="36" spans="1:26" ht="12.75">
      <c r="A36" s="57" t="s">
        <v>53</v>
      </c>
      <c r="B36" s="18">
        <v>731972887</v>
      </c>
      <c r="C36" s="18">
        <v>0</v>
      </c>
      <c r="D36" s="58">
        <v>776498301</v>
      </c>
      <c r="E36" s="59">
        <v>825519828</v>
      </c>
      <c r="F36" s="59">
        <v>595278</v>
      </c>
      <c r="G36" s="59">
        <v>1169357</v>
      </c>
      <c r="H36" s="59">
        <v>12331471</v>
      </c>
      <c r="I36" s="59">
        <v>14096106</v>
      </c>
      <c r="J36" s="59">
        <v>6043401</v>
      </c>
      <c r="K36" s="59">
        <v>16186800</v>
      </c>
      <c r="L36" s="59">
        <v>7695304</v>
      </c>
      <c r="M36" s="59">
        <v>29925505</v>
      </c>
      <c r="N36" s="59">
        <v>1328650</v>
      </c>
      <c r="O36" s="59">
        <v>1420663</v>
      </c>
      <c r="P36" s="59">
        <v>7357782</v>
      </c>
      <c r="Q36" s="59">
        <v>10107095</v>
      </c>
      <c r="R36" s="59">
        <v>1807665</v>
      </c>
      <c r="S36" s="59">
        <v>5002467</v>
      </c>
      <c r="T36" s="59">
        <v>13254284</v>
      </c>
      <c r="U36" s="59">
        <v>20064416</v>
      </c>
      <c r="V36" s="59">
        <v>74193122</v>
      </c>
      <c r="W36" s="59">
        <v>825519828</v>
      </c>
      <c r="X36" s="59">
        <v>-751326706</v>
      </c>
      <c r="Y36" s="60">
        <v>-91.01</v>
      </c>
      <c r="Z36" s="61">
        <v>825519828</v>
      </c>
    </row>
    <row r="37" spans="1:26" ht="12.75">
      <c r="A37" s="57" t="s">
        <v>54</v>
      </c>
      <c r="B37" s="18">
        <v>83927051</v>
      </c>
      <c r="C37" s="18">
        <v>0</v>
      </c>
      <c r="D37" s="58">
        <v>89589067</v>
      </c>
      <c r="E37" s="59">
        <v>147123504</v>
      </c>
      <c r="F37" s="59">
        <v>-1596917</v>
      </c>
      <c r="G37" s="59">
        <v>-1404848</v>
      </c>
      <c r="H37" s="59">
        <v>5765701</v>
      </c>
      <c r="I37" s="59">
        <v>2763936</v>
      </c>
      <c r="J37" s="59">
        <v>44021</v>
      </c>
      <c r="K37" s="59">
        <v>18029371</v>
      </c>
      <c r="L37" s="59">
        <v>17589305</v>
      </c>
      <c r="M37" s="59">
        <v>35662697</v>
      </c>
      <c r="N37" s="59">
        <v>1627184</v>
      </c>
      <c r="O37" s="59">
        <v>6908504</v>
      </c>
      <c r="P37" s="59">
        <v>20999005</v>
      </c>
      <c r="Q37" s="59">
        <v>29534693</v>
      </c>
      <c r="R37" s="59">
        <v>6692308</v>
      </c>
      <c r="S37" s="59">
        <v>-3042127</v>
      </c>
      <c r="T37" s="59">
        <v>43682656</v>
      </c>
      <c r="U37" s="59">
        <v>47332837</v>
      </c>
      <c r="V37" s="59">
        <v>115294163</v>
      </c>
      <c r="W37" s="59">
        <v>147123504</v>
      </c>
      <c r="X37" s="59">
        <v>-31829341</v>
      </c>
      <c r="Y37" s="60">
        <v>-21.63</v>
      </c>
      <c r="Z37" s="61">
        <v>147123504</v>
      </c>
    </row>
    <row r="38" spans="1:26" ht="12.75">
      <c r="A38" s="57" t="s">
        <v>55</v>
      </c>
      <c r="B38" s="18">
        <v>122622693</v>
      </c>
      <c r="C38" s="18">
        <v>0</v>
      </c>
      <c r="D38" s="58">
        <v>112350532</v>
      </c>
      <c r="E38" s="59">
        <v>122622692</v>
      </c>
      <c r="F38" s="59">
        <v>-123343</v>
      </c>
      <c r="G38" s="59">
        <v>-129825</v>
      </c>
      <c r="H38" s="59">
        <v>-129146</v>
      </c>
      <c r="I38" s="59">
        <v>-382314</v>
      </c>
      <c r="J38" s="59">
        <v>-124249</v>
      </c>
      <c r="K38" s="59">
        <v>-124249</v>
      </c>
      <c r="L38" s="59">
        <v>-124249</v>
      </c>
      <c r="M38" s="59">
        <v>-372747</v>
      </c>
      <c r="N38" s="59">
        <v>-132823</v>
      </c>
      <c r="O38" s="59">
        <v>-132823</v>
      </c>
      <c r="P38" s="59">
        <v>-135884</v>
      </c>
      <c r="Q38" s="59">
        <v>-401530</v>
      </c>
      <c r="R38" s="59">
        <v>-135884</v>
      </c>
      <c r="S38" s="59">
        <v>-135884</v>
      </c>
      <c r="T38" s="59">
        <v>-135189</v>
      </c>
      <c r="U38" s="59">
        <v>-406957</v>
      </c>
      <c r="V38" s="59">
        <v>-1563548</v>
      </c>
      <c r="W38" s="59">
        <v>122622692</v>
      </c>
      <c r="X38" s="59">
        <v>-124186240</v>
      </c>
      <c r="Y38" s="60">
        <v>-101.28</v>
      </c>
      <c r="Z38" s="61">
        <v>122622692</v>
      </c>
    </row>
    <row r="39" spans="1:26" ht="12.75">
      <c r="A39" s="57" t="s">
        <v>56</v>
      </c>
      <c r="B39" s="18">
        <v>526107208</v>
      </c>
      <c r="C39" s="18">
        <v>0</v>
      </c>
      <c r="D39" s="58">
        <v>537421519</v>
      </c>
      <c r="E39" s="59">
        <v>427502181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-9090</v>
      </c>
      <c r="U39" s="59">
        <v>-9090</v>
      </c>
      <c r="V39" s="59">
        <v>-9090</v>
      </c>
      <c r="W39" s="59">
        <v>427502181</v>
      </c>
      <c r="X39" s="59">
        <v>-427511271</v>
      </c>
      <c r="Y39" s="60">
        <v>-100</v>
      </c>
      <c r="Z39" s="61">
        <v>427502181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-295761277</v>
      </c>
      <c r="C42" s="18">
        <v>0</v>
      </c>
      <c r="D42" s="58">
        <v>-2525559</v>
      </c>
      <c r="E42" s="59">
        <v>-351830972</v>
      </c>
      <c r="F42" s="59">
        <v>-22370368</v>
      </c>
      <c r="G42" s="59">
        <v>-19962653</v>
      </c>
      <c r="H42" s="59">
        <v>-30330939</v>
      </c>
      <c r="I42" s="59">
        <v>-72663960</v>
      </c>
      <c r="J42" s="59">
        <v>-29825209</v>
      </c>
      <c r="K42" s="59">
        <v>-32223710</v>
      </c>
      <c r="L42" s="59">
        <v>-30200203</v>
      </c>
      <c r="M42" s="59">
        <v>-92249122</v>
      </c>
      <c r="N42" s="59">
        <v>-25253209</v>
      </c>
      <c r="O42" s="59">
        <v>-20315384</v>
      </c>
      <c r="P42" s="59">
        <v>-30743241</v>
      </c>
      <c r="Q42" s="59">
        <v>-76311834</v>
      </c>
      <c r="R42" s="59">
        <v>-17798201</v>
      </c>
      <c r="S42" s="59">
        <v>-24751044</v>
      </c>
      <c r="T42" s="59">
        <v>-39897354</v>
      </c>
      <c r="U42" s="59">
        <v>-82446599</v>
      </c>
      <c r="V42" s="59">
        <v>-323671515</v>
      </c>
      <c r="W42" s="59">
        <v>-351830972</v>
      </c>
      <c r="X42" s="59">
        <v>28159457</v>
      </c>
      <c r="Y42" s="60">
        <v>-8</v>
      </c>
      <c r="Z42" s="61">
        <v>-351830972</v>
      </c>
    </row>
    <row r="43" spans="1:26" ht="12.75">
      <c r="A43" s="57" t="s">
        <v>59</v>
      </c>
      <c r="B43" s="18">
        <v>321903</v>
      </c>
      <c r="C43" s="18">
        <v>0</v>
      </c>
      <c r="D43" s="58">
        <v>-80300599</v>
      </c>
      <c r="E43" s="59">
        <v>-128367</v>
      </c>
      <c r="F43" s="59">
        <v>-102517</v>
      </c>
      <c r="G43" s="59">
        <v>116990</v>
      </c>
      <c r="H43" s="59">
        <v>-21440</v>
      </c>
      <c r="I43" s="59">
        <v>-6967</v>
      </c>
      <c r="J43" s="59">
        <v>-103505</v>
      </c>
      <c r="K43" s="59">
        <v>143699</v>
      </c>
      <c r="L43" s="59">
        <v>56615</v>
      </c>
      <c r="M43" s="59">
        <v>96809</v>
      </c>
      <c r="N43" s="59">
        <v>6197</v>
      </c>
      <c r="O43" s="59">
        <v>-121145</v>
      </c>
      <c r="P43" s="59">
        <v>76498</v>
      </c>
      <c r="Q43" s="59">
        <v>-38450</v>
      </c>
      <c r="R43" s="59">
        <v>105732</v>
      </c>
      <c r="S43" s="59">
        <v>-31108</v>
      </c>
      <c r="T43" s="59">
        <v>-43989</v>
      </c>
      <c r="U43" s="59">
        <v>30635</v>
      </c>
      <c r="V43" s="59">
        <v>82027</v>
      </c>
      <c r="W43" s="59">
        <v>0</v>
      </c>
      <c r="X43" s="59">
        <v>82027</v>
      </c>
      <c r="Y43" s="60">
        <v>0</v>
      </c>
      <c r="Z43" s="61">
        <v>-128367</v>
      </c>
    </row>
    <row r="44" spans="1:26" ht="12.75">
      <c r="A44" s="57" t="s">
        <v>60</v>
      </c>
      <c r="B44" s="18">
        <v>0</v>
      </c>
      <c r="C44" s="18">
        <v>0</v>
      </c>
      <c r="D44" s="58">
        <v>36545551</v>
      </c>
      <c r="E44" s="59">
        <v>16154000</v>
      </c>
      <c r="F44" s="59">
        <v>1594148</v>
      </c>
      <c r="G44" s="59">
        <v>-169196</v>
      </c>
      <c r="H44" s="59">
        <v>136961</v>
      </c>
      <c r="I44" s="59">
        <v>1561913</v>
      </c>
      <c r="J44" s="59">
        <v>123921</v>
      </c>
      <c r="K44" s="59">
        <v>140495</v>
      </c>
      <c r="L44" s="59">
        <v>2190750</v>
      </c>
      <c r="M44" s="59">
        <v>2455166</v>
      </c>
      <c r="N44" s="59">
        <v>138585</v>
      </c>
      <c r="O44" s="59">
        <v>149373</v>
      </c>
      <c r="P44" s="59">
        <v>129648</v>
      </c>
      <c r="Q44" s="59">
        <v>417606</v>
      </c>
      <c r="R44" s="59">
        <v>218634</v>
      </c>
      <c r="S44" s="59">
        <v>78180</v>
      </c>
      <c r="T44" s="59">
        <v>2275251</v>
      </c>
      <c r="U44" s="59">
        <v>2572065</v>
      </c>
      <c r="V44" s="59">
        <v>7006750</v>
      </c>
      <c r="W44" s="59">
        <v>0</v>
      </c>
      <c r="X44" s="59">
        <v>7006750</v>
      </c>
      <c r="Y44" s="60">
        <v>0</v>
      </c>
      <c r="Z44" s="61">
        <v>16154000</v>
      </c>
    </row>
    <row r="45" spans="1:26" ht="12.75">
      <c r="A45" s="68" t="s">
        <v>61</v>
      </c>
      <c r="B45" s="21">
        <v>-413661155</v>
      </c>
      <c r="C45" s="21">
        <v>0</v>
      </c>
      <c r="D45" s="103">
        <v>-21687305</v>
      </c>
      <c r="E45" s="104">
        <v>-454027121</v>
      </c>
      <c r="F45" s="104">
        <v>-20878737</v>
      </c>
      <c r="G45" s="104">
        <f>+F45+G42+G43+G44+G83</f>
        <v>-40870613</v>
      </c>
      <c r="H45" s="104">
        <f>+G45+H42+H43+H44+H83</f>
        <v>-71074936</v>
      </c>
      <c r="I45" s="104">
        <f>+H45</f>
        <v>-71074936</v>
      </c>
      <c r="J45" s="104">
        <f>+H45+J42+J43+J44+J83</f>
        <v>-100891256</v>
      </c>
      <c r="K45" s="104">
        <f>+J45+K42+K43+K44+K83</f>
        <v>-132837952</v>
      </c>
      <c r="L45" s="104">
        <f>+K45+L42+L43+L44+L83</f>
        <v>-160752129</v>
      </c>
      <c r="M45" s="104">
        <f>+L45</f>
        <v>-160752129</v>
      </c>
      <c r="N45" s="104">
        <f>+L45+N42+N43+N44+N83</f>
        <v>-185860556</v>
      </c>
      <c r="O45" s="104">
        <f>+N45+O42+O43+O44+O83</f>
        <v>-206147712</v>
      </c>
      <c r="P45" s="104">
        <f>+O45+P42+P43+P44+P83</f>
        <v>-236684807</v>
      </c>
      <c r="Q45" s="104">
        <f>+P45</f>
        <v>-236684807</v>
      </c>
      <c r="R45" s="104">
        <f>+P45+R42+R43+R44+R83</f>
        <v>-254158642</v>
      </c>
      <c r="S45" s="104">
        <f>+R45+S42+S43+S44+S83</f>
        <v>-278862614</v>
      </c>
      <c r="T45" s="104">
        <f>+S45+T42+T43+T44+T83</f>
        <v>-316528706</v>
      </c>
      <c r="U45" s="104">
        <f>+T45</f>
        <v>-316528706</v>
      </c>
      <c r="V45" s="104">
        <f>+U45</f>
        <v>-316528706</v>
      </c>
      <c r="W45" s="104">
        <f>+W83+W42+W43+W44</f>
        <v>-470052754</v>
      </c>
      <c r="X45" s="104">
        <f>+V45-W45</f>
        <v>153524048</v>
      </c>
      <c r="Y45" s="105">
        <f>+IF(W45&lt;&gt;0,+(X45/W45)*100,0)</f>
        <v>-32.66102510698193</v>
      </c>
      <c r="Z45" s="106">
        <v>-454027121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91.99999692808828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281.40430643234356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43225413</v>
      </c>
      <c r="C68" s="18">
        <v>0</v>
      </c>
      <c r="D68" s="19">
        <v>52084830</v>
      </c>
      <c r="E68" s="20">
        <v>52084830</v>
      </c>
      <c r="F68" s="20">
        <v>11396616</v>
      </c>
      <c r="G68" s="20">
        <v>3542489</v>
      </c>
      <c r="H68" s="20">
        <v>3475992</v>
      </c>
      <c r="I68" s="20">
        <v>18415097</v>
      </c>
      <c r="J68" s="20">
        <v>3515093</v>
      </c>
      <c r="K68" s="20">
        <v>3525211</v>
      </c>
      <c r="L68" s="20">
        <v>3527385</v>
      </c>
      <c r="M68" s="20">
        <v>10567689</v>
      </c>
      <c r="N68" s="20">
        <v>3543368</v>
      </c>
      <c r="O68" s="20">
        <v>3537166</v>
      </c>
      <c r="P68" s="20">
        <v>3540325</v>
      </c>
      <c r="Q68" s="20">
        <v>10620859</v>
      </c>
      <c r="R68" s="20">
        <v>3541159</v>
      </c>
      <c r="S68" s="20">
        <v>3539194</v>
      </c>
      <c r="T68" s="20">
        <v>3537263</v>
      </c>
      <c r="U68" s="20">
        <v>10617616</v>
      </c>
      <c r="V68" s="20">
        <v>50221261</v>
      </c>
      <c r="W68" s="20">
        <v>52084830</v>
      </c>
      <c r="X68" s="20">
        <v>0</v>
      </c>
      <c r="Y68" s="19">
        <v>0</v>
      </c>
      <c r="Z68" s="22">
        <v>52084830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108452365</v>
      </c>
      <c r="C70" s="18">
        <v>0</v>
      </c>
      <c r="D70" s="19">
        <v>152259023</v>
      </c>
      <c r="E70" s="20">
        <v>146146488</v>
      </c>
      <c r="F70" s="20">
        <v>10072806</v>
      </c>
      <c r="G70" s="20">
        <v>10153646</v>
      </c>
      <c r="H70" s="20">
        <v>10362869</v>
      </c>
      <c r="I70" s="20">
        <v>30589321</v>
      </c>
      <c r="J70" s="20">
        <v>10079687</v>
      </c>
      <c r="K70" s="20">
        <v>10231867</v>
      </c>
      <c r="L70" s="20">
        <v>9917653</v>
      </c>
      <c r="M70" s="20">
        <v>30229207</v>
      </c>
      <c r="N70" s="20">
        <v>11228527</v>
      </c>
      <c r="O70" s="20">
        <v>7408113</v>
      </c>
      <c r="P70" s="20">
        <v>11912102</v>
      </c>
      <c r="Q70" s="20">
        <v>30548742</v>
      </c>
      <c r="R70" s="20">
        <v>9614845</v>
      </c>
      <c r="S70" s="20">
        <v>8651212</v>
      </c>
      <c r="T70" s="20">
        <v>9177764</v>
      </c>
      <c r="U70" s="20">
        <v>27443821</v>
      </c>
      <c r="V70" s="20">
        <v>118811091</v>
      </c>
      <c r="W70" s="20">
        <v>146146488</v>
      </c>
      <c r="X70" s="20">
        <v>0</v>
      </c>
      <c r="Y70" s="19">
        <v>0</v>
      </c>
      <c r="Z70" s="22">
        <v>146146488</v>
      </c>
    </row>
    <row r="71" spans="1:26" ht="12.75" hidden="1">
      <c r="A71" s="38" t="s">
        <v>67</v>
      </c>
      <c r="B71" s="18">
        <v>19486899</v>
      </c>
      <c r="C71" s="18">
        <v>0</v>
      </c>
      <c r="D71" s="19">
        <v>23455641</v>
      </c>
      <c r="E71" s="20">
        <v>21855641</v>
      </c>
      <c r="F71" s="20">
        <v>1994296</v>
      </c>
      <c r="G71" s="20">
        <v>1624268</v>
      </c>
      <c r="H71" s="20">
        <v>1471550</v>
      </c>
      <c r="I71" s="20">
        <v>5090114</v>
      </c>
      <c r="J71" s="20">
        <v>1885374</v>
      </c>
      <c r="K71" s="20">
        <v>1860974</v>
      </c>
      <c r="L71" s="20">
        <v>1869986</v>
      </c>
      <c r="M71" s="20">
        <v>5616334</v>
      </c>
      <c r="N71" s="20">
        <v>2433921</v>
      </c>
      <c r="O71" s="20">
        <v>468341</v>
      </c>
      <c r="P71" s="20">
        <v>1893498</v>
      </c>
      <c r="Q71" s="20">
        <v>4795760</v>
      </c>
      <c r="R71" s="20">
        <v>1451505</v>
      </c>
      <c r="S71" s="20">
        <v>1386482</v>
      </c>
      <c r="T71" s="20">
        <v>1386904</v>
      </c>
      <c r="U71" s="20">
        <v>4224891</v>
      </c>
      <c r="V71" s="20">
        <v>19727099</v>
      </c>
      <c r="W71" s="20">
        <v>21855641</v>
      </c>
      <c r="X71" s="20">
        <v>0</v>
      </c>
      <c r="Y71" s="19">
        <v>0</v>
      </c>
      <c r="Z71" s="22">
        <v>21855641</v>
      </c>
    </row>
    <row r="72" spans="1:26" ht="12.75" hidden="1">
      <c r="A72" s="38" t="s">
        <v>68</v>
      </c>
      <c r="B72" s="18">
        <v>15267502</v>
      </c>
      <c r="C72" s="18">
        <v>0</v>
      </c>
      <c r="D72" s="19">
        <v>16747022</v>
      </c>
      <c r="E72" s="20">
        <v>16747022</v>
      </c>
      <c r="F72" s="20">
        <v>1442866</v>
      </c>
      <c r="G72" s="20">
        <v>1437641</v>
      </c>
      <c r="H72" s="20">
        <v>1395889</v>
      </c>
      <c r="I72" s="20">
        <v>4276396</v>
      </c>
      <c r="J72" s="20">
        <v>1384065</v>
      </c>
      <c r="K72" s="20">
        <v>1361643</v>
      </c>
      <c r="L72" s="20">
        <v>1366758</v>
      </c>
      <c r="M72" s="20">
        <v>4112466</v>
      </c>
      <c r="N72" s="20">
        <v>1371072</v>
      </c>
      <c r="O72" s="20">
        <v>1353072</v>
      </c>
      <c r="P72" s="20">
        <v>1339371</v>
      </c>
      <c r="Q72" s="20">
        <v>4063515</v>
      </c>
      <c r="R72" s="20">
        <v>1320627</v>
      </c>
      <c r="S72" s="20">
        <v>1312987</v>
      </c>
      <c r="T72" s="20">
        <v>1334018</v>
      </c>
      <c r="U72" s="20">
        <v>3967632</v>
      </c>
      <c r="V72" s="20">
        <v>16420009</v>
      </c>
      <c r="W72" s="20">
        <v>16747022</v>
      </c>
      <c r="X72" s="20">
        <v>0</v>
      </c>
      <c r="Y72" s="19">
        <v>0</v>
      </c>
      <c r="Z72" s="22">
        <v>16747022</v>
      </c>
    </row>
    <row r="73" spans="1:26" ht="12.75" hidden="1">
      <c r="A73" s="38" t="s">
        <v>69</v>
      </c>
      <c r="B73" s="18">
        <v>15353224</v>
      </c>
      <c r="C73" s="18">
        <v>0</v>
      </c>
      <c r="D73" s="19">
        <v>17103370</v>
      </c>
      <c r="E73" s="20">
        <v>17575370</v>
      </c>
      <c r="F73" s="20">
        <v>1511470</v>
      </c>
      <c r="G73" s="20">
        <v>1479434</v>
      </c>
      <c r="H73" s="20">
        <v>1466720</v>
      </c>
      <c r="I73" s="20">
        <v>4457624</v>
      </c>
      <c r="J73" s="20">
        <v>1447539</v>
      </c>
      <c r="K73" s="20">
        <v>1445635</v>
      </c>
      <c r="L73" s="20">
        <v>1441393</v>
      </c>
      <c r="M73" s="20">
        <v>4334567</v>
      </c>
      <c r="N73" s="20">
        <v>1437215</v>
      </c>
      <c r="O73" s="20">
        <v>1431309</v>
      </c>
      <c r="P73" s="20">
        <v>1434562</v>
      </c>
      <c r="Q73" s="20">
        <v>4303086</v>
      </c>
      <c r="R73" s="20">
        <v>1433305</v>
      </c>
      <c r="S73" s="20">
        <v>1432938</v>
      </c>
      <c r="T73" s="20">
        <v>1435038</v>
      </c>
      <c r="U73" s="20">
        <v>4301281</v>
      </c>
      <c r="V73" s="20">
        <v>17396558</v>
      </c>
      <c r="W73" s="20">
        <v>17575370</v>
      </c>
      <c r="X73" s="20">
        <v>0</v>
      </c>
      <c r="Y73" s="19">
        <v>0</v>
      </c>
      <c r="Z73" s="22">
        <v>17575370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4900345</v>
      </c>
      <c r="C75" s="27">
        <v>0</v>
      </c>
      <c r="D75" s="28">
        <v>4643844</v>
      </c>
      <c r="E75" s="29">
        <v>4993844</v>
      </c>
      <c r="F75" s="29">
        <v>-21185</v>
      </c>
      <c r="G75" s="29">
        <v>454052</v>
      </c>
      <c r="H75" s="29">
        <v>486524</v>
      </c>
      <c r="I75" s="29">
        <v>919391</v>
      </c>
      <c r="J75" s="29">
        <v>492444</v>
      </c>
      <c r="K75" s="29">
        <v>459628</v>
      </c>
      <c r="L75" s="29">
        <v>502973</v>
      </c>
      <c r="M75" s="29">
        <v>1455045</v>
      </c>
      <c r="N75" s="29">
        <v>498716</v>
      </c>
      <c r="O75" s="29">
        <v>522748</v>
      </c>
      <c r="P75" s="29">
        <v>501643</v>
      </c>
      <c r="Q75" s="29">
        <v>1523107</v>
      </c>
      <c r="R75" s="29">
        <v>-117</v>
      </c>
      <c r="S75" s="29">
        <v>-27055</v>
      </c>
      <c r="T75" s="29">
        <v>4978</v>
      </c>
      <c r="U75" s="29">
        <v>-22194</v>
      </c>
      <c r="V75" s="29">
        <v>3875349</v>
      </c>
      <c r="W75" s="29">
        <v>4993844</v>
      </c>
      <c r="X75" s="29">
        <v>0</v>
      </c>
      <c r="Y75" s="28">
        <v>0</v>
      </c>
      <c r="Z75" s="30">
        <v>4993844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47918042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-118221781</v>
      </c>
      <c r="C83" s="18"/>
      <c r="D83" s="19">
        <v>24593302</v>
      </c>
      <c r="E83" s="20">
        <v>-118221782</v>
      </c>
      <c r="F83" s="20"/>
      <c r="G83" s="20">
        <v>22983</v>
      </c>
      <c r="H83" s="20">
        <v>11095</v>
      </c>
      <c r="I83" s="20"/>
      <c r="J83" s="20">
        <v>-11527</v>
      </c>
      <c r="K83" s="20">
        <v>-7180</v>
      </c>
      <c r="L83" s="20">
        <v>38661</v>
      </c>
      <c r="M83" s="20">
        <v>-11527</v>
      </c>
      <c r="N83" s="20"/>
      <c r="O83" s="20"/>
      <c r="P83" s="20"/>
      <c r="Q83" s="20"/>
      <c r="R83" s="20"/>
      <c r="S83" s="20"/>
      <c r="T83" s="20"/>
      <c r="U83" s="20"/>
      <c r="V83" s="20"/>
      <c r="W83" s="20">
        <v>-118221782</v>
      </c>
      <c r="X83" s="20"/>
      <c r="Y83" s="19"/>
      <c r="Z83" s="22">
        <v>-118221782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13067977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100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382</v>
      </c>
      <c r="C5" s="18">
        <v>0</v>
      </c>
      <c r="D5" s="58">
        <v>38951770</v>
      </c>
      <c r="E5" s="59">
        <v>38955360</v>
      </c>
      <c r="F5" s="59">
        <v>0</v>
      </c>
      <c r="G5" s="59">
        <v>0</v>
      </c>
      <c r="H5" s="59">
        <v>8378644</v>
      </c>
      <c r="I5" s="59">
        <v>8378644</v>
      </c>
      <c r="J5" s="59">
        <v>5168021</v>
      </c>
      <c r="K5" s="59">
        <v>4389482</v>
      </c>
      <c r="L5" s="59">
        <v>3745329</v>
      </c>
      <c r="M5" s="59">
        <v>13302832</v>
      </c>
      <c r="N5" s="59">
        <v>4197720</v>
      </c>
      <c r="O5" s="59">
        <v>3476472</v>
      </c>
      <c r="P5" s="59">
        <v>3618166</v>
      </c>
      <c r="Q5" s="59">
        <v>11292358</v>
      </c>
      <c r="R5" s="59">
        <v>2473710</v>
      </c>
      <c r="S5" s="59">
        <v>3509309</v>
      </c>
      <c r="T5" s="59">
        <v>4493362</v>
      </c>
      <c r="U5" s="59">
        <v>10476381</v>
      </c>
      <c r="V5" s="59">
        <v>43450215</v>
      </c>
      <c r="W5" s="59">
        <v>38955360</v>
      </c>
      <c r="X5" s="59">
        <v>4494855</v>
      </c>
      <c r="Y5" s="60">
        <v>11.54</v>
      </c>
      <c r="Z5" s="61">
        <v>38955360</v>
      </c>
    </row>
    <row r="6" spans="1:26" ht="12.75">
      <c r="A6" s="57" t="s">
        <v>32</v>
      </c>
      <c r="B6" s="18">
        <v>-3055875</v>
      </c>
      <c r="C6" s="18">
        <v>0</v>
      </c>
      <c r="D6" s="58">
        <v>129512828</v>
      </c>
      <c r="E6" s="59">
        <v>126953132</v>
      </c>
      <c r="F6" s="59">
        <v>670200</v>
      </c>
      <c r="G6" s="59">
        <v>0</v>
      </c>
      <c r="H6" s="59">
        <v>11108444</v>
      </c>
      <c r="I6" s="59">
        <v>11778644</v>
      </c>
      <c r="J6" s="59">
        <v>9534097</v>
      </c>
      <c r="K6" s="59">
        <v>6690135</v>
      </c>
      <c r="L6" s="59">
        <v>8988822</v>
      </c>
      <c r="M6" s="59">
        <v>25213054</v>
      </c>
      <c r="N6" s="59">
        <v>17791710</v>
      </c>
      <c r="O6" s="59">
        <v>11650026</v>
      </c>
      <c r="P6" s="59">
        <v>8319041</v>
      </c>
      <c r="Q6" s="59">
        <v>37760777</v>
      </c>
      <c r="R6" s="59">
        <v>5360133</v>
      </c>
      <c r="S6" s="59">
        <v>-10649963</v>
      </c>
      <c r="T6" s="59">
        <v>3205965</v>
      </c>
      <c r="U6" s="59">
        <v>-2083865</v>
      </c>
      <c r="V6" s="59">
        <v>72668610</v>
      </c>
      <c r="W6" s="59">
        <v>126953132</v>
      </c>
      <c r="X6" s="59">
        <v>-54284522</v>
      </c>
      <c r="Y6" s="60">
        <v>-42.76</v>
      </c>
      <c r="Z6" s="61">
        <v>126953132</v>
      </c>
    </row>
    <row r="7" spans="1:26" ht="12.75">
      <c r="A7" s="57" t="s">
        <v>33</v>
      </c>
      <c r="B7" s="18">
        <v>6904</v>
      </c>
      <c r="C7" s="18">
        <v>0</v>
      </c>
      <c r="D7" s="58">
        <v>1050000</v>
      </c>
      <c r="E7" s="59">
        <v>1050000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5697</v>
      </c>
      <c r="L7" s="59">
        <v>0</v>
      </c>
      <c r="M7" s="59">
        <v>5697</v>
      </c>
      <c r="N7" s="59">
        <v>324</v>
      </c>
      <c r="O7" s="59">
        <v>216611</v>
      </c>
      <c r="P7" s="59">
        <v>0</v>
      </c>
      <c r="Q7" s="59">
        <v>216935</v>
      </c>
      <c r="R7" s="59">
        <v>1666</v>
      </c>
      <c r="S7" s="59">
        <v>0</v>
      </c>
      <c r="T7" s="59">
        <v>-187022</v>
      </c>
      <c r="U7" s="59">
        <v>-185356</v>
      </c>
      <c r="V7" s="59">
        <v>37276</v>
      </c>
      <c r="W7" s="59">
        <v>1050000</v>
      </c>
      <c r="X7" s="59">
        <v>-1012724</v>
      </c>
      <c r="Y7" s="60">
        <v>-96.45</v>
      </c>
      <c r="Z7" s="61">
        <v>1050000</v>
      </c>
    </row>
    <row r="8" spans="1:26" ht="12.75">
      <c r="A8" s="57" t="s">
        <v>34</v>
      </c>
      <c r="B8" s="18">
        <v>164698</v>
      </c>
      <c r="C8" s="18">
        <v>0</v>
      </c>
      <c r="D8" s="58">
        <v>90675600</v>
      </c>
      <c r="E8" s="59">
        <v>131022661</v>
      </c>
      <c r="F8" s="59">
        <v>0</v>
      </c>
      <c r="G8" s="59">
        <v>0</v>
      </c>
      <c r="H8" s="59">
        <v>1202815</v>
      </c>
      <c r="I8" s="59">
        <v>1202815</v>
      </c>
      <c r="J8" s="59">
        <v>96528</v>
      </c>
      <c r="K8" s="59">
        <v>992870</v>
      </c>
      <c r="L8" s="59">
        <v>21608728</v>
      </c>
      <c r="M8" s="59">
        <v>22698126</v>
      </c>
      <c r="N8" s="59">
        <v>645401</v>
      </c>
      <c r="O8" s="59">
        <v>408000</v>
      </c>
      <c r="P8" s="59">
        <v>17234000</v>
      </c>
      <c r="Q8" s="59">
        <v>18287401</v>
      </c>
      <c r="R8" s="59">
        <v>1456387</v>
      </c>
      <c r="S8" s="59">
        <v>0</v>
      </c>
      <c r="T8" s="59">
        <v>1090001</v>
      </c>
      <c r="U8" s="59">
        <v>2546388</v>
      </c>
      <c r="V8" s="59">
        <v>44734730</v>
      </c>
      <c r="W8" s="59">
        <v>131022661</v>
      </c>
      <c r="X8" s="59">
        <v>-86287931</v>
      </c>
      <c r="Y8" s="60">
        <v>-65.86</v>
      </c>
      <c r="Z8" s="61">
        <v>131022661</v>
      </c>
    </row>
    <row r="9" spans="1:26" ht="12.75">
      <c r="A9" s="57" t="s">
        <v>35</v>
      </c>
      <c r="B9" s="18">
        <v>5995313</v>
      </c>
      <c r="C9" s="18">
        <v>0</v>
      </c>
      <c r="D9" s="58">
        <v>61389812</v>
      </c>
      <c r="E9" s="59">
        <v>71174322</v>
      </c>
      <c r="F9" s="59">
        <v>10355</v>
      </c>
      <c r="G9" s="59">
        <v>0</v>
      </c>
      <c r="H9" s="59">
        <v>739051</v>
      </c>
      <c r="I9" s="59">
        <v>749406</v>
      </c>
      <c r="J9" s="59">
        <v>990312</v>
      </c>
      <c r="K9" s="59">
        <v>1043928</v>
      </c>
      <c r="L9" s="59">
        <v>987160</v>
      </c>
      <c r="M9" s="59">
        <v>3021400</v>
      </c>
      <c r="N9" s="59">
        <v>1767864</v>
      </c>
      <c r="O9" s="59">
        <v>850511</v>
      </c>
      <c r="P9" s="59">
        <v>1210844</v>
      </c>
      <c r="Q9" s="59">
        <v>3829219</v>
      </c>
      <c r="R9" s="59">
        <v>304359</v>
      </c>
      <c r="S9" s="59">
        <v>1901821</v>
      </c>
      <c r="T9" s="59">
        <v>-229188</v>
      </c>
      <c r="U9" s="59">
        <v>1976992</v>
      </c>
      <c r="V9" s="59">
        <v>9577017</v>
      </c>
      <c r="W9" s="59">
        <v>71174322</v>
      </c>
      <c r="X9" s="59">
        <v>-61597305</v>
      </c>
      <c r="Y9" s="60">
        <v>-86.54</v>
      </c>
      <c r="Z9" s="61">
        <v>71174322</v>
      </c>
    </row>
    <row r="10" spans="1:26" ht="20.25">
      <c r="A10" s="62" t="s">
        <v>112</v>
      </c>
      <c r="B10" s="63">
        <f>SUM(B5:B9)</f>
        <v>3111422</v>
      </c>
      <c r="C10" s="63">
        <f>SUM(C5:C9)</f>
        <v>0</v>
      </c>
      <c r="D10" s="64">
        <f aca="true" t="shared" si="0" ref="D10:Z10">SUM(D5:D9)</f>
        <v>321580010</v>
      </c>
      <c r="E10" s="65">
        <f t="shared" si="0"/>
        <v>369155475</v>
      </c>
      <c r="F10" s="65">
        <f t="shared" si="0"/>
        <v>680555</v>
      </c>
      <c r="G10" s="65">
        <f t="shared" si="0"/>
        <v>0</v>
      </c>
      <c r="H10" s="65">
        <f t="shared" si="0"/>
        <v>21428954</v>
      </c>
      <c r="I10" s="65">
        <f t="shared" si="0"/>
        <v>22109509</v>
      </c>
      <c r="J10" s="65">
        <f t="shared" si="0"/>
        <v>15788958</v>
      </c>
      <c r="K10" s="65">
        <f t="shared" si="0"/>
        <v>13122112</v>
      </c>
      <c r="L10" s="65">
        <f t="shared" si="0"/>
        <v>35330039</v>
      </c>
      <c r="M10" s="65">
        <f t="shared" si="0"/>
        <v>64241109</v>
      </c>
      <c r="N10" s="65">
        <f t="shared" si="0"/>
        <v>24403019</v>
      </c>
      <c r="O10" s="65">
        <f t="shared" si="0"/>
        <v>16601620</v>
      </c>
      <c r="P10" s="65">
        <f t="shared" si="0"/>
        <v>30382051</v>
      </c>
      <c r="Q10" s="65">
        <f t="shared" si="0"/>
        <v>71386690</v>
      </c>
      <c r="R10" s="65">
        <f t="shared" si="0"/>
        <v>9596255</v>
      </c>
      <c r="S10" s="65">
        <f t="shared" si="0"/>
        <v>-5238833</v>
      </c>
      <c r="T10" s="65">
        <f t="shared" si="0"/>
        <v>8373118</v>
      </c>
      <c r="U10" s="65">
        <f t="shared" si="0"/>
        <v>12730540</v>
      </c>
      <c r="V10" s="65">
        <f t="shared" si="0"/>
        <v>170467848</v>
      </c>
      <c r="W10" s="65">
        <f t="shared" si="0"/>
        <v>369155475</v>
      </c>
      <c r="X10" s="65">
        <f t="shared" si="0"/>
        <v>-198687627</v>
      </c>
      <c r="Y10" s="66">
        <f>+IF(W10&lt;&gt;0,(X10/W10)*100,0)</f>
        <v>-53.82220783803897</v>
      </c>
      <c r="Z10" s="67">
        <f t="shared" si="0"/>
        <v>369155475</v>
      </c>
    </row>
    <row r="11" spans="1:26" ht="12.75">
      <c r="A11" s="57" t="s">
        <v>36</v>
      </c>
      <c r="B11" s="18">
        <v>8198145</v>
      </c>
      <c r="C11" s="18">
        <v>0</v>
      </c>
      <c r="D11" s="58">
        <v>114953727</v>
      </c>
      <c r="E11" s="59">
        <v>118188210</v>
      </c>
      <c r="F11" s="59">
        <v>78330</v>
      </c>
      <c r="G11" s="59">
        <v>57652</v>
      </c>
      <c r="H11" s="59">
        <v>9334843</v>
      </c>
      <c r="I11" s="59">
        <v>9470825</v>
      </c>
      <c r="J11" s="59">
        <v>9433277</v>
      </c>
      <c r="K11" s="59">
        <v>14569518</v>
      </c>
      <c r="L11" s="59">
        <v>9532152</v>
      </c>
      <c r="M11" s="59">
        <v>33534947</v>
      </c>
      <c r="N11" s="59">
        <v>10080598</v>
      </c>
      <c r="O11" s="59">
        <v>9523293</v>
      </c>
      <c r="P11" s="59">
        <v>9354626</v>
      </c>
      <c r="Q11" s="59">
        <v>28958517</v>
      </c>
      <c r="R11" s="59">
        <v>4940775</v>
      </c>
      <c r="S11" s="59">
        <v>9430758</v>
      </c>
      <c r="T11" s="59">
        <v>8657492</v>
      </c>
      <c r="U11" s="59">
        <v>23029025</v>
      </c>
      <c r="V11" s="59">
        <v>94993314</v>
      </c>
      <c r="W11" s="59">
        <v>118188220</v>
      </c>
      <c r="X11" s="59">
        <v>-23194906</v>
      </c>
      <c r="Y11" s="60">
        <v>-19.63</v>
      </c>
      <c r="Z11" s="61">
        <v>118188210</v>
      </c>
    </row>
    <row r="12" spans="1:26" ht="12.75">
      <c r="A12" s="57" t="s">
        <v>37</v>
      </c>
      <c r="B12" s="18">
        <v>452646</v>
      </c>
      <c r="C12" s="18">
        <v>0</v>
      </c>
      <c r="D12" s="58">
        <v>6401361</v>
      </c>
      <c r="E12" s="59">
        <v>6286560</v>
      </c>
      <c r="F12" s="59">
        <v>-16360</v>
      </c>
      <c r="G12" s="59">
        <v>-16360</v>
      </c>
      <c r="H12" s="59">
        <v>426535</v>
      </c>
      <c r="I12" s="59">
        <v>393815</v>
      </c>
      <c r="J12" s="59">
        <v>423535</v>
      </c>
      <c r="K12" s="59">
        <v>426235</v>
      </c>
      <c r="L12" s="59">
        <v>426535</v>
      </c>
      <c r="M12" s="59">
        <v>1276305</v>
      </c>
      <c r="N12" s="59">
        <v>423859</v>
      </c>
      <c r="O12" s="59">
        <v>436646</v>
      </c>
      <c r="P12" s="59">
        <v>439096</v>
      </c>
      <c r="Q12" s="59">
        <v>1299601</v>
      </c>
      <c r="R12" s="59">
        <v>436646</v>
      </c>
      <c r="S12" s="59">
        <v>436646</v>
      </c>
      <c r="T12" s="59">
        <v>653772</v>
      </c>
      <c r="U12" s="59">
        <v>1527064</v>
      </c>
      <c r="V12" s="59">
        <v>4496785</v>
      </c>
      <c r="W12" s="59">
        <v>6286560</v>
      </c>
      <c r="X12" s="59">
        <v>-1789775</v>
      </c>
      <c r="Y12" s="60">
        <v>-28.47</v>
      </c>
      <c r="Z12" s="61">
        <v>6286560</v>
      </c>
    </row>
    <row r="13" spans="1:26" ht="12.75">
      <c r="A13" s="57" t="s">
        <v>113</v>
      </c>
      <c r="B13" s="18">
        <v>1692538</v>
      </c>
      <c r="C13" s="18">
        <v>0</v>
      </c>
      <c r="D13" s="58">
        <v>20431111</v>
      </c>
      <c r="E13" s="59">
        <v>20431071</v>
      </c>
      <c r="F13" s="59">
        <v>100</v>
      </c>
      <c r="G13" s="59">
        <v>0</v>
      </c>
      <c r="H13" s="59">
        <v>1702592</v>
      </c>
      <c r="I13" s="59">
        <v>1702692</v>
      </c>
      <c r="J13" s="59">
        <v>0</v>
      </c>
      <c r="K13" s="59">
        <v>1699270</v>
      </c>
      <c r="L13" s="59">
        <v>1702592</v>
      </c>
      <c r="M13" s="59">
        <v>3401862</v>
      </c>
      <c r="N13" s="59">
        <v>1702592</v>
      </c>
      <c r="O13" s="59">
        <v>0</v>
      </c>
      <c r="P13" s="59">
        <v>0</v>
      </c>
      <c r="Q13" s="59">
        <v>1702592</v>
      </c>
      <c r="R13" s="59">
        <v>800018</v>
      </c>
      <c r="S13" s="59">
        <v>0</v>
      </c>
      <c r="T13" s="59">
        <v>1702592</v>
      </c>
      <c r="U13" s="59">
        <v>2502610</v>
      </c>
      <c r="V13" s="59">
        <v>9309756</v>
      </c>
      <c r="W13" s="59">
        <v>20431073</v>
      </c>
      <c r="X13" s="59">
        <v>-11121317</v>
      </c>
      <c r="Y13" s="60">
        <v>-54.43</v>
      </c>
      <c r="Z13" s="61">
        <v>20431071</v>
      </c>
    </row>
    <row r="14" spans="1:26" ht="12.75">
      <c r="A14" s="57" t="s">
        <v>38</v>
      </c>
      <c r="B14" s="18">
        <v>441783</v>
      </c>
      <c r="C14" s="18">
        <v>0</v>
      </c>
      <c r="D14" s="58">
        <v>1417718</v>
      </c>
      <c r="E14" s="59">
        <v>1436034</v>
      </c>
      <c r="F14" s="59">
        <v>359</v>
      </c>
      <c r="G14" s="59">
        <v>7341</v>
      </c>
      <c r="H14" s="59">
        <v>128947</v>
      </c>
      <c r="I14" s="59">
        <v>136647</v>
      </c>
      <c r="J14" s="59">
        <v>158620</v>
      </c>
      <c r="K14" s="59">
        <v>197413</v>
      </c>
      <c r="L14" s="59">
        <v>493081</v>
      </c>
      <c r="M14" s="59">
        <v>849114</v>
      </c>
      <c r="N14" s="59">
        <v>386076</v>
      </c>
      <c r="O14" s="59">
        <v>53822</v>
      </c>
      <c r="P14" s="59">
        <v>250168</v>
      </c>
      <c r="Q14" s="59">
        <v>690066</v>
      </c>
      <c r="R14" s="59">
        <v>58663</v>
      </c>
      <c r="S14" s="59">
        <v>18106</v>
      </c>
      <c r="T14" s="59">
        <v>725038</v>
      </c>
      <c r="U14" s="59">
        <v>801807</v>
      </c>
      <c r="V14" s="59">
        <v>2477634</v>
      </c>
      <c r="W14" s="59">
        <v>1436034</v>
      </c>
      <c r="X14" s="59">
        <v>1041600</v>
      </c>
      <c r="Y14" s="60">
        <v>72.53</v>
      </c>
      <c r="Z14" s="61">
        <v>1436034</v>
      </c>
    </row>
    <row r="15" spans="1:26" ht="12.75">
      <c r="A15" s="57" t="s">
        <v>39</v>
      </c>
      <c r="B15" s="18">
        <v>4917258</v>
      </c>
      <c r="C15" s="18">
        <v>0</v>
      </c>
      <c r="D15" s="58">
        <v>85866029</v>
      </c>
      <c r="E15" s="59">
        <v>81718400</v>
      </c>
      <c r="F15" s="59">
        <v>342260</v>
      </c>
      <c r="G15" s="59">
        <v>7620900</v>
      </c>
      <c r="H15" s="59">
        <v>8661463</v>
      </c>
      <c r="I15" s="59">
        <v>16624623</v>
      </c>
      <c r="J15" s="59">
        <v>7653366</v>
      </c>
      <c r="K15" s="59">
        <v>1166864</v>
      </c>
      <c r="L15" s="59">
        <v>14243144</v>
      </c>
      <c r="M15" s="59">
        <v>23063374</v>
      </c>
      <c r="N15" s="59">
        <v>663529</v>
      </c>
      <c r="O15" s="59">
        <v>5398265</v>
      </c>
      <c r="P15" s="59">
        <v>7256176</v>
      </c>
      <c r="Q15" s="59">
        <v>13317970</v>
      </c>
      <c r="R15" s="59">
        <v>9507</v>
      </c>
      <c r="S15" s="59">
        <v>532741</v>
      </c>
      <c r="T15" s="59">
        <v>3139253</v>
      </c>
      <c r="U15" s="59">
        <v>3681501</v>
      </c>
      <c r="V15" s="59">
        <v>56687468</v>
      </c>
      <c r="W15" s="59">
        <v>81718400</v>
      </c>
      <c r="X15" s="59">
        <v>-25030932</v>
      </c>
      <c r="Y15" s="60">
        <v>-30.63</v>
      </c>
      <c r="Z15" s="61">
        <v>81718400</v>
      </c>
    </row>
    <row r="16" spans="1:26" ht="12.75">
      <c r="A16" s="57" t="s">
        <v>34</v>
      </c>
      <c r="B16" s="18">
        <v>0</v>
      </c>
      <c r="C16" s="18">
        <v>0</v>
      </c>
      <c r="D16" s="58">
        <v>650000</v>
      </c>
      <c r="E16" s="59">
        <v>550000</v>
      </c>
      <c r="F16" s="59">
        <v>1150</v>
      </c>
      <c r="G16" s="59">
        <v>0</v>
      </c>
      <c r="H16" s="59">
        <v>125000</v>
      </c>
      <c r="I16" s="59">
        <v>126150</v>
      </c>
      <c r="J16" s="59">
        <v>9058</v>
      </c>
      <c r="K16" s="59">
        <v>0</v>
      </c>
      <c r="L16" s="59">
        <v>0</v>
      </c>
      <c r="M16" s="59">
        <v>9058</v>
      </c>
      <c r="N16" s="59">
        <v>125000</v>
      </c>
      <c r="O16" s="59">
        <v>0</v>
      </c>
      <c r="P16" s="59">
        <v>125000</v>
      </c>
      <c r="Q16" s="59">
        <v>250000</v>
      </c>
      <c r="R16" s="59">
        <v>0</v>
      </c>
      <c r="S16" s="59">
        <v>445497</v>
      </c>
      <c r="T16" s="59">
        <v>447097</v>
      </c>
      <c r="U16" s="59">
        <v>892594</v>
      </c>
      <c r="V16" s="59">
        <v>1277802</v>
      </c>
      <c r="W16" s="59">
        <v>550000</v>
      </c>
      <c r="X16" s="59">
        <v>727802</v>
      </c>
      <c r="Y16" s="60">
        <v>132.33</v>
      </c>
      <c r="Z16" s="61">
        <v>550000</v>
      </c>
    </row>
    <row r="17" spans="1:26" ht="12.75">
      <c r="A17" s="57" t="s">
        <v>40</v>
      </c>
      <c r="B17" s="18">
        <v>11757968</v>
      </c>
      <c r="C17" s="18">
        <v>0</v>
      </c>
      <c r="D17" s="58">
        <v>111676194</v>
      </c>
      <c r="E17" s="59">
        <v>149922333</v>
      </c>
      <c r="F17" s="59">
        <v>13055863</v>
      </c>
      <c r="G17" s="59">
        <v>809705</v>
      </c>
      <c r="H17" s="59">
        <v>9380606</v>
      </c>
      <c r="I17" s="59">
        <v>23246174</v>
      </c>
      <c r="J17" s="59">
        <v>20599306</v>
      </c>
      <c r="K17" s="59">
        <v>7527993</v>
      </c>
      <c r="L17" s="59">
        <v>9050208</v>
      </c>
      <c r="M17" s="59">
        <v>37177507</v>
      </c>
      <c r="N17" s="59">
        <v>6532253</v>
      </c>
      <c r="O17" s="59">
        <v>2831451</v>
      </c>
      <c r="P17" s="59">
        <v>8563035</v>
      </c>
      <c r="Q17" s="59">
        <v>17926739</v>
      </c>
      <c r="R17" s="59">
        <v>12565926</v>
      </c>
      <c r="S17" s="59">
        <v>1935793</v>
      </c>
      <c r="T17" s="59">
        <v>22602404</v>
      </c>
      <c r="U17" s="59">
        <v>37104123</v>
      </c>
      <c r="V17" s="59">
        <v>115454543</v>
      </c>
      <c r="W17" s="59">
        <v>149922333</v>
      </c>
      <c r="X17" s="59">
        <v>-34467790</v>
      </c>
      <c r="Y17" s="60">
        <v>-22.99</v>
      </c>
      <c r="Z17" s="61">
        <v>149922333</v>
      </c>
    </row>
    <row r="18" spans="1:26" ht="12.75">
      <c r="A18" s="68" t="s">
        <v>41</v>
      </c>
      <c r="B18" s="69">
        <f>SUM(B11:B17)</f>
        <v>27460338</v>
      </c>
      <c r="C18" s="69">
        <f>SUM(C11:C17)</f>
        <v>0</v>
      </c>
      <c r="D18" s="70">
        <f aca="true" t="shared" si="1" ref="D18:Z18">SUM(D11:D17)</f>
        <v>341396140</v>
      </c>
      <c r="E18" s="71">
        <f t="shared" si="1"/>
        <v>378532608</v>
      </c>
      <c r="F18" s="71">
        <f t="shared" si="1"/>
        <v>13461702</v>
      </c>
      <c r="G18" s="71">
        <f t="shared" si="1"/>
        <v>8479238</v>
      </c>
      <c r="H18" s="71">
        <f t="shared" si="1"/>
        <v>29759986</v>
      </c>
      <c r="I18" s="71">
        <f t="shared" si="1"/>
        <v>51700926</v>
      </c>
      <c r="J18" s="71">
        <f t="shared" si="1"/>
        <v>38277162</v>
      </c>
      <c r="K18" s="71">
        <f t="shared" si="1"/>
        <v>25587293</v>
      </c>
      <c r="L18" s="71">
        <f t="shared" si="1"/>
        <v>35447712</v>
      </c>
      <c r="M18" s="71">
        <f t="shared" si="1"/>
        <v>99312167</v>
      </c>
      <c r="N18" s="71">
        <f t="shared" si="1"/>
        <v>19913907</v>
      </c>
      <c r="O18" s="71">
        <f t="shared" si="1"/>
        <v>18243477</v>
      </c>
      <c r="P18" s="71">
        <f t="shared" si="1"/>
        <v>25988101</v>
      </c>
      <c r="Q18" s="71">
        <f t="shared" si="1"/>
        <v>64145485</v>
      </c>
      <c r="R18" s="71">
        <f t="shared" si="1"/>
        <v>18811535</v>
      </c>
      <c r="S18" s="71">
        <f t="shared" si="1"/>
        <v>12799541</v>
      </c>
      <c r="T18" s="71">
        <f t="shared" si="1"/>
        <v>37927648</v>
      </c>
      <c r="U18" s="71">
        <f t="shared" si="1"/>
        <v>69538724</v>
      </c>
      <c r="V18" s="71">
        <f t="shared" si="1"/>
        <v>284697302</v>
      </c>
      <c r="W18" s="71">
        <f t="shared" si="1"/>
        <v>378532620</v>
      </c>
      <c r="X18" s="71">
        <f t="shared" si="1"/>
        <v>-93835318</v>
      </c>
      <c r="Y18" s="66">
        <f>+IF(W18&lt;&gt;0,(X18/W18)*100,0)</f>
        <v>-24.789228996962006</v>
      </c>
      <c r="Z18" s="72">
        <f t="shared" si="1"/>
        <v>378532608</v>
      </c>
    </row>
    <row r="19" spans="1:26" ht="12.75">
      <c r="A19" s="68" t="s">
        <v>42</v>
      </c>
      <c r="B19" s="73">
        <f>+B10-B18</f>
        <v>-24348916</v>
      </c>
      <c r="C19" s="73">
        <f>+C10-C18</f>
        <v>0</v>
      </c>
      <c r="D19" s="74">
        <f aca="true" t="shared" si="2" ref="D19:Z19">+D10-D18</f>
        <v>-19816130</v>
      </c>
      <c r="E19" s="75">
        <f t="shared" si="2"/>
        <v>-9377133</v>
      </c>
      <c r="F19" s="75">
        <f t="shared" si="2"/>
        <v>-12781147</v>
      </c>
      <c r="G19" s="75">
        <f t="shared" si="2"/>
        <v>-8479238</v>
      </c>
      <c r="H19" s="75">
        <f t="shared" si="2"/>
        <v>-8331032</v>
      </c>
      <c r="I19" s="75">
        <f t="shared" si="2"/>
        <v>-29591417</v>
      </c>
      <c r="J19" s="75">
        <f t="shared" si="2"/>
        <v>-22488204</v>
      </c>
      <c r="K19" s="75">
        <f t="shared" si="2"/>
        <v>-12465181</v>
      </c>
      <c r="L19" s="75">
        <f t="shared" si="2"/>
        <v>-117673</v>
      </c>
      <c r="M19" s="75">
        <f t="shared" si="2"/>
        <v>-35071058</v>
      </c>
      <c r="N19" s="75">
        <f t="shared" si="2"/>
        <v>4489112</v>
      </c>
      <c r="O19" s="75">
        <f t="shared" si="2"/>
        <v>-1641857</v>
      </c>
      <c r="P19" s="75">
        <f t="shared" si="2"/>
        <v>4393950</v>
      </c>
      <c r="Q19" s="75">
        <f t="shared" si="2"/>
        <v>7241205</v>
      </c>
      <c r="R19" s="75">
        <f t="shared" si="2"/>
        <v>-9215280</v>
      </c>
      <c r="S19" s="75">
        <f t="shared" si="2"/>
        <v>-18038374</v>
      </c>
      <c r="T19" s="75">
        <f t="shared" si="2"/>
        <v>-29554530</v>
      </c>
      <c r="U19" s="75">
        <f t="shared" si="2"/>
        <v>-56808184</v>
      </c>
      <c r="V19" s="75">
        <f t="shared" si="2"/>
        <v>-114229454</v>
      </c>
      <c r="W19" s="75">
        <f>IF(E10=E18,0,W10-W18)</f>
        <v>-9377145</v>
      </c>
      <c r="X19" s="75">
        <f t="shared" si="2"/>
        <v>-104852309</v>
      </c>
      <c r="Y19" s="76">
        <f>+IF(W19&lt;&gt;0,(X19/W19)*100,0)</f>
        <v>1118.168792313652</v>
      </c>
      <c r="Z19" s="77">
        <f t="shared" si="2"/>
        <v>-9377133</v>
      </c>
    </row>
    <row r="20" spans="1:26" ht="20.25">
      <c r="A20" s="78" t="s">
        <v>43</v>
      </c>
      <c r="B20" s="79">
        <v>7703492</v>
      </c>
      <c r="C20" s="79">
        <v>0</v>
      </c>
      <c r="D20" s="80">
        <v>30758400</v>
      </c>
      <c r="E20" s="81">
        <v>39185583</v>
      </c>
      <c r="F20" s="81">
        <v>0</v>
      </c>
      <c r="G20" s="81">
        <v>0</v>
      </c>
      <c r="H20" s="81">
        <v>153502</v>
      </c>
      <c r="I20" s="81">
        <v>153502</v>
      </c>
      <c r="J20" s="81">
        <v>0</v>
      </c>
      <c r="K20" s="81">
        <v>317402</v>
      </c>
      <c r="L20" s="81">
        <v>-604478</v>
      </c>
      <c r="M20" s="81">
        <v>-287076</v>
      </c>
      <c r="N20" s="81">
        <v>40</v>
      </c>
      <c r="O20" s="81">
        <v>0</v>
      </c>
      <c r="P20" s="81">
        <v>0</v>
      </c>
      <c r="Q20" s="81">
        <v>40</v>
      </c>
      <c r="R20" s="81">
        <v>9413</v>
      </c>
      <c r="S20" s="81">
        <v>0</v>
      </c>
      <c r="T20" s="81">
        <v>1426297</v>
      </c>
      <c r="U20" s="81">
        <v>1435710</v>
      </c>
      <c r="V20" s="81">
        <v>1302176</v>
      </c>
      <c r="W20" s="81">
        <v>39185583</v>
      </c>
      <c r="X20" s="81">
        <v>-37883407</v>
      </c>
      <c r="Y20" s="82">
        <v>-96.68</v>
      </c>
      <c r="Z20" s="83">
        <v>39185583</v>
      </c>
    </row>
    <row r="21" spans="1:26" ht="41.25">
      <c r="A21" s="84" t="s">
        <v>114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115</v>
      </c>
      <c r="B22" s="91">
        <f>SUM(B19:B21)</f>
        <v>-16645424</v>
      </c>
      <c r="C22" s="91">
        <f>SUM(C19:C21)</f>
        <v>0</v>
      </c>
      <c r="D22" s="92">
        <f aca="true" t="shared" si="3" ref="D22:Z22">SUM(D19:D21)</f>
        <v>10942270</v>
      </c>
      <c r="E22" s="93">
        <f t="shared" si="3"/>
        <v>29808450</v>
      </c>
      <c r="F22" s="93">
        <f t="shared" si="3"/>
        <v>-12781147</v>
      </c>
      <c r="G22" s="93">
        <f t="shared" si="3"/>
        <v>-8479238</v>
      </c>
      <c r="H22" s="93">
        <f t="shared" si="3"/>
        <v>-8177530</v>
      </c>
      <c r="I22" s="93">
        <f t="shared" si="3"/>
        <v>-29437915</v>
      </c>
      <c r="J22" s="93">
        <f t="shared" si="3"/>
        <v>-22488204</v>
      </c>
      <c r="K22" s="93">
        <f t="shared" si="3"/>
        <v>-12147779</v>
      </c>
      <c r="L22" s="93">
        <f t="shared" si="3"/>
        <v>-722151</v>
      </c>
      <c r="M22" s="93">
        <f t="shared" si="3"/>
        <v>-35358134</v>
      </c>
      <c r="N22" s="93">
        <f t="shared" si="3"/>
        <v>4489152</v>
      </c>
      <c r="O22" s="93">
        <f t="shared" si="3"/>
        <v>-1641857</v>
      </c>
      <c r="P22" s="93">
        <f t="shared" si="3"/>
        <v>4393950</v>
      </c>
      <c r="Q22" s="93">
        <f t="shared" si="3"/>
        <v>7241245</v>
      </c>
      <c r="R22" s="93">
        <f t="shared" si="3"/>
        <v>-9205867</v>
      </c>
      <c r="S22" s="93">
        <f t="shared" si="3"/>
        <v>-18038374</v>
      </c>
      <c r="T22" s="93">
        <f t="shared" si="3"/>
        <v>-28128233</v>
      </c>
      <c r="U22" s="93">
        <f t="shared" si="3"/>
        <v>-55372474</v>
      </c>
      <c r="V22" s="93">
        <f t="shared" si="3"/>
        <v>-112927278</v>
      </c>
      <c r="W22" s="93">
        <f t="shared" si="3"/>
        <v>29808438</v>
      </c>
      <c r="X22" s="93">
        <f t="shared" si="3"/>
        <v>-142735716</v>
      </c>
      <c r="Y22" s="94">
        <f>+IF(W22&lt;&gt;0,(X22/W22)*100,0)</f>
        <v>-478.8433261749576</v>
      </c>
      <c r="Z22" s="95">
        <f t="shared" si="3"/>
        <v>29808450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-16645424</v>
      </c>
      <c r="C24" s="73">
        <f>SUM(C22:C23)</f>
        <v>0</v>
      </c>
      <c r="D24" s="74">
        <f aca="true" t="shared" si="4" ref="D24:Z24">SUM(D22:D23)</f>
        <v>10942270</v>
      </c>
      <c r="E24" s="75">
        <f t="shared" si="4"/>
        <v>29808450</v>
      </c>
      <c r="F24" s="75">
        <f t="shared" si="4"/>
        <v>-12781147</v>
      </c>
      <c r="G24" s="75">
        <f t="shared" si="4"/>
        <v>-8479238</v>
      </c>
      <c r="H24" s="75">
        <f t="shared" si="4"/>
        <v>-8177530</v>
      </c>
      <c r="I24" s="75">
        <f t="shared" si="4"/>
        <v>-29437915</v>
      </c>
      <c r="J24" s="75">
        <f t="shared" si="4"/>
        <v>-22488204</v>
      </c>
      <c r="K24" s="75">
        <f t="shared" si="4"/>
        <v>-12147779</v>
      </c>
      <c r="L24" s="75">
        <f t="shared" si="4"/>
        <v>-722151</v>
      </c>
      <c r="M24" s="75">
        <f t="shared" si="4"/>
        <v>-35358134</v>
      </c>
      <c r="N24" s="75">
        <f t="shared" si="4"/>
        <v>4489152</v>
      </c>
      <c r="O24" s="75">
        <f t="shared" si="4"/>
        <v>-1641857</v>
      </c>
      <c r="P24" s="75">
        <f t="shared" si="4"/>
        <v>4393950</v>
      </c>
      <c r="Q24" s="75">
        <f t="shared" si="4"/>
        <v>7241245</v>
      </c>
      <c r="R24" s="75">
        <f t="shared" si="4"/>
        <v>-9205867</v>
      </c>
      <c r="S24" s="75">
        <f t="shared" si="4"/>
        <v>-18038374</v>
      </c>
      <c r="T24" s="75">
        <f t="shared" si="4"/>
        <v>-28128233</v>
      </c>
      <c r="U24" s="75">
        <f t="shared" si="4"/>
        <v>-55372474</v>
      </c>
      <c r="V24" s="75">
        <f t="shared" si="4"/>
        <v>-112927278</v>
      </c>
      <c r="W24" s="75">
        <f t="shared" si="4"/>
        <v>29808438</v>
      </c>
      <c r="X24" s="75">
        <f t="shared" si="4"/>
        <v>-142735716</v>
      </c>
      <c r="Y24" s="76">
        <f>+IF(W24&lt;&gt;0,(X24/W24)*100,0)</f>
        <v>-478.8433261749576</v>
      </c>
      <c r="Z24" s="77">
        <f t="shared" si="4"/>
        <v>29808450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8890955</v>
      </c>
      <c r="C27" s="21">
        <v>0</v>
      </c>
      <c r="D27" s="103">
        <v>31958400</v>
      </c>
      <c r="E27" s="104">
        <v>39982639</v>
      </c>
      <c r="F27" s="104">
        <v>11815</v>
      </c>
      <c r="G27" s="104">
        <v>9731</v>
      </c>
      <c r="H27" s="104">
        <v>-1226711</v>
      </c>
      <c r="I27" s="104">
        <v>-1205165</v>
      </c>
      <c r="J27" s="104">
        <v>1400228</v>
      </c>
      <c r="K27" s="104">
        <v>2170447</v>
      </c>
      <c r="L27" s="104">
        <v>1359145</v>
      </c>
      <c r="M27" s="104">
        <v>4929820</v>
      </c>
      <c r="N27" s="104">
        <v>5267419</v>
      </c>
      <c r="O27" s="104">
        <v>193990</v>
      </c>
      <c r="P27" s="104">
        <v>3157367</v>
      </c>
      <c r="Q27" s="104">
        <v>8618776</v>
      </c>
      <c r="R27" s="104">
        <v>-239740</v>
      </c>
      <c r="S27" s="104">
        <v>833</v>
      </c>
      <c r="T27" s="104">
        <v>10886985</v>
      </c>
      <c r="U27" s="104">
        <v>10648078</v>
      </c>
      <c r="V27" s="104">
        <v>22991509</v>
      </c>
      <c r="W27" s="104">
        <v>39982639</v>
      </c>
      <c r="X27" s="104">
        <v>-16991130</v>
      </c>
      <c r="Y27" s="105">
        <v>-42.5</v>
      </c>
      <c r="Z27" s="106">
        <v>39982639</v>
      </c>
    </row>
    <row r="28" spans="1:26" ht="12.75">
      <c r="A28" s="107" t="s">
        <v>47</v>
      </c>
      <c r="B28" s="18">
        <v>8790315</v>
      </c>
      <c r="C28" s="18">
        <v>0</v>
      </c>
      <c r="D28" s="58">
        <v>30758400</v>
      </c>
      <c r="E28" s="59">
        <v>38770639</v>
      </c>
      <c r="F28" s="59">
        <v>11815</v>
      </c>
      <c r="G28" s="59">
        <v>9731</v>
      </c>
      <c r="H28" s="59">
        <v>-1226711</v>
      </c>
      <c r="I28" s="59">
        <v>-1205165</v>
      </c>
      <c r="J28" s="59">
        <v>1400228</v>
      </c>
      <c r="K28" s="59">
        <v>2170447</v>
      </c>
      <c r="L28" s="59">
        <v>1329493</v>
      </c>
      <c r="M28" s="59">
        <v>4900168</v>
      </c>
      <c r="N28" s="59">
        <v>5267419</v>
      </c>
      <c r="O28" s="59">
        <v>141356</v>
      </c>
      <c r="P28" s="59">
        <v>3005721</v>
      </c>
      <c r="Q28" s="59">
        <v>8414496</v>
      </c>
      <c r="R28" s="59">
        <v>-239740</v>
      </c>
      <c r="S28" s="59">
        <v>833</v>
      </c>
      <c r="T28" s="59">
        <v>10913555</v>
      </c>
      <c r="U28" s="59">
        <v>10674648</v>
      </c>
      <c r="V28" s="59">
        <v>22784147</v>
      </c>
      <c r="W28" s="59">
        <v>38770639</v>
      </c>
      <c r="X28" s="59">
        <v>-15986492</v>
      </c>
      <c r="Y28" s="60">
        <v>-41.23</v>
      </c>
      <c r="Z28" s="61">
        <v>38770639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100640</v>
      </c>
      <c r="C31" s="18">
        <v>0</v>
      </c>
      <c r="D31" s="58">
        <v>1200000</v>
      </c>
      <c r="E31" s="59">
        <v>1212000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29652</v>
      </c>
      <c r="M31" s="59">
        <v>29652</v>
      </c>
      <c r="N31" s="59">
        <v>0</v>
      </c>
      <c r="O31" s="59">
        <v>52634</v>
      </c>
      <c r="P31" s="59">
        <v>151646</v>
      </c>
      <c r="Q31" s="59">
        <v>204280</v>
      </c>
      <c r="R31" s="59">
        <v>0</v>
      </c>
      <c r="S31" s="59">
        <v>0</v>
      </c>
      <c r="T31" s="59">
        <v>-26570</v>
      </c>
      <c r="U31" s="59">
        <v>-26570</v>
      </c>
      <c r="V31" s="59">
        <v>207362</v>
      </c>
      <c r="W31" s="59">
        <v>1212000</v>
      </c>
      <c r="X31" s="59">
        <v>-1004638</v>
      </c>
      <c r="Y31" s="60">
        <v>-82.89</v>
      </c>
      <c r="Z31" s="61">
        <v>1212000</v>
      </c>
    </row>
    <row r="32" spans="1:26" ht="12.75">
      <c r="A32" s="68" t="s">
        <v>50</v>
      </c>
      <c r="B32" s="21">
        <f>SUM(B28:B31)</f>
        <v>8890955</v>
      </c>
      <c r="C32" s="21">
        <f>SUM(C28:C31)</f>
        <v>0</v>
      </c>
      <c r="D32" s="103">
        <f aca="true" t="shared" si="5" ref="D32:Z32">SUM(D28:D31)</f>
        <v>31958400</v>
      </c>
      <c r="E32" s="104">
        <f t="shared" si="5"/>
        <v>39982639</v>
      </c>
      <c r="F32" s="104">
        <f t="shared" si="5"/>
        <v>11815</v>
      </c>
      <c r="G32" s="104">
        <f t="shared" si="5"/>
        <v>9731</v>
      </c>
      <c r="H32" s="104">
        <f t="shared" si="5"/>
        <v>-1226711</v>
      </c>
      <c r="I32" s="104">
        <f t="shared" si="5"/>
        <v>-1205165</v>
      </c>
      <c r="J32" s="104">
        <f t="shared" si="5"/>
        <v>1400228</v>
      </c>
      <c r="K32" s="104">
        <f t="shared" si="5"/>
        <v>2170447</v>
      </c>
      <c r="L32" s="104">
        <f t="shared" si="5"/>
        <v>1359145</v>
      </c>
      <c r="M32" s="104">
        <f t="shared" si="5"/>
        <v>4929820</v>
      </c>
      <c r="N32" s="104">
        <f t="shared" si="5"/>
        <v>5267419</v>
      </c>
      <c r="O32" s="104">
        <f t="shared" si="5"/>
        <v>193990</v>
      </c>
      <c r="P32" s="104">
        <f t="shared" si="5"/>
        <v>3157367</v>
      </c>
      <c r="Q32" s="104">
        <f t="shared" si="5"/>
        <v>8618776</v>
      </c>
      <c r="R32" s="104">
        <f t="shared" si="5"/>
        <v>-239740</v>
      </c>
      <c r="S32" s="104">
        <f t="shared" si="5"/>
        <v>833</v>
      </c>
      <c r="T32" s="104">
        <f t="shared" si="5"/>
        <v>10886985</v>
      </c>
      <c r="U32" s="104">
        <f t="shared" si="5"/>
        <v>10648078</v>
      </c>
      <c r="V32" s="104">
        <f t="shared" si="5"/>
        <v>22991509</v>
      </c>
      <c r="W32" s="104">
        <f t="shared" si="5"/>
        <v>39982639</v>
      </c>
      <c r="X32" s="104">
        <f t="shared" si="5"/>
        <v>-16991130</v>
      </c>
      <c r="Y32" s="105">
        <f>+IF(W32&lt;&gt;0,(X32/W32)*100,0)</f>
        <v>-42.49626944334515</v>
      </c>
      <c r="Z32" s="106">
        <f t="shared" si="5"/>
        <v>39982639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-13037107</v>
      </c>
      <c r="C35" s="18">
        <v>0</v>
      </c>
      <c r="D35" s="58">
        <v>12432</v>
      </c>
      <c r="E35" s="59">
        <v>12454</v>
      </c>
      <c r="F35" s="59">
        <v>-1024068</v>
      </c>
      <c r="G35" s="59">
        <v>-21477704</v>
      </c>
      <c r="H35" s="59">
        <v>-859167</v>
      </c>
      <c r="I35" s="59">
        <v>-23360939</v>
      </c>
      <c r="J35" s="59">
        <v>-804643</v>
      </c>
      <c r="K35" s="59">
        <v>-90013</v>
      </c>
      <c r="L35" s="59">
        <v>-1931418</v>
      </c>
      <c r="M35" s="59">
        <v>-2826074</v>
      </c>
      <c r="N35" s="59">
        <v>238320832</v>
      </c>
      <c r="O35" s="59">
        <v>3461197</v>
      </c>
      <c r="P35" s="59">
        <v>2870304</v>
      </c>
      <c r="Q35" s="59">
        <v>244652333</v>
      </c>
      <c r="R35" s="59">
        <v>-6344546</v>
      </c>
      <c r="S35" s="59">
        <v>532299</v>
      </c>
      <c r="T35" s="59">
        <v>-3023995</v>
      </c>
      <c r="U35" s="59">
        <v>-8836242</v>
      </c>
      <c r="V35" s="59">
        <v>209629078</v>
      </c>
      <c r="W35" s="59">
        <v>12454</v>
      </c>
      <c r="X35" s="59">
        <v>209616624</v>
      </c>
      <c r="Y35" s="60">
        <v>1683126.9</v>
      </c>
      <c r="Z35" s="61">
        <v>12454</v>
      </c>
    </row>
    <row r="36" spans="1:26" ht="12.75">
      <c r="A36" s="57" t="s">
        <v>53</v>
      </c>
      <c r="B36" s="18">
        <v>7289699</v>
      </c>
      <c r="C36" s="18">
        <v>0</v>
      </c>
      <c r="D36" s="58">
        <v>31958448</v>
      </c>
      <c r="E36" s="59">
        <v>39982687</v>
      </c>
      <c r="F36" s="59">
        <v>11815</v>
      </c>
      <c r="G36" s="59">
        <v>9731</v>
      </c>
      <c r="H36" s="59">
        <v>-2933524</v>
      </c>
      <c r="I36" s="59">
        <v>-2911978</v>
      </c>
      <c r="J36" s="59">
        <v>1401262</v>
      </c>
      <c r="K36" s="59">
        <v>460652</v>
      </c>
      <c r="L36" s="59">
        <v>-342327</v>
      </c>
      <c r="M36" s="59">
        <v>1519587</v>
      </c>
      <c r="N36" s="59">
        <v>-1962750</v>
      </c>
      <c r="O36" s="59">
        <v>195092</v>
      </c>
      <c r="P36" s="59">
        <v>3158569</v>
      </c>
      <c r="Q36" s="59">
        <v>1390911</v>
      </c>
      <c r="R36" s="59">
        <v>-3643503</v>
      </c>
      <c r="S36" s="59">
        <v>1708</v>
      </c>
      <c r="T36" s="59">
        <v>9183111</v>
      </c>
      <c r="U36" s="59">
        <v>5541316</v>
      </c>
      <c r="V36" s="59">
        <v>5539836</v>
      </c>
      <c r="W36" s="59">
        <v>39982687</v>
      </c>
      <c r="X36" s="59">
        <v>-34442851</v>
      </c>
      <c r="Y36" s="60">
        <v>-86.14</v>
      </c>
      <c r="Z36" s="61">
        <v>39982687</v>
      </c>
    </row>
    <row r="37" spans="1:26" ht="12.75">
      <c r="A37" s="57" t="s">
        <v>54</v>
      </c>
      <c r="B37" s="18">
        <v>11214537</v>
      </c>
      <c r="C37" s="18">
        <v>0</v>
      </c>
      <c r="D37" s="58">
        <v>42144</v>
      </c>
      <c r="E37" s="59">
        <v>41830</v>
      </c>
      <c r="F37" s="59">
        <v>11899029</v>
      </c>
      <c r="G37" s="59">
        <v>-12995395</v>
      </c>
      <c r="H37" s="59">
        <v>4435383</v>
      </c>
      <c r="I37" s="59">
        <v>3339017</v>
      </c>
      <c r="J37" s="59">
        <v>23092527</v>
      </c>
      <c r="K37" s="59">
        <v>12520866</v>
      </c>
      <c r="L37" s="59">
        <v>-1215315</v>
      </c>
      <c r="M37" s="59">
        <v>34398078</v>
      </c>
      <c r="N37" s="59">
        <v>-233578414</v>
      </c>
      <c r="O37" s="59">
        <v>5301962</v>
      </c>
      <c r="P37" s="59">
        <v>1610227</v>
      </c>
      <c r="Q37" s="59">
        <v>-226666225</v>
      </c>
      <c r="R37" s="59">
        <v>-763174</v>
      </c>
      <c r="S37" s="59">
        <v>18572381</v>
      </c>
      <c r="T37" s="59">
        <v>34150042</v>
      </c>
      <c r="U37" s="59">
        <v>51959249</v>
      </c>
      <c r="V37" s="59">
        <v>-136969881</v>
      </c>
      <c r="W37" s="59">
        <v>41830</v>
      </c>
      <c r="X37" s="59">
        <v>-137011711</v>
      </c>
      <c r="Y37" s="60">
        <v>-327544.13</v>
      </c>
      <c r="Z37" s="61">
        <v>41830</v>
      </c>
    </row>
    <row r="38" spans="1:26" ht="12.75">
      <c r="A38" s="57" t="s">
        <v>55</v>
      </c>
      <c r="B38" s="18">
        <v>-316521</v>
      </c>
      <c r="C38" s="18">
        <v>0</v>
      </c>
      <c r="D38" s="58">
        <v>1572</v>
      </c>
      <c r="E38" s="59">
        <v>1068</v>
      </c>
      <c r="F38" s="59">
        <v>0</v>
      </c>
      <c r="G38" s="59">
        <v>0</v>
      </c>
      <c r="H38" s="59">
        <v>-50544</v>
      </c>
      <c r="I38" s="59">
        <v>-50544</v>
      </c>
      <c r="J38" s="59">
        <v>-7704</v>
      </c>
      <c r="K38" s="59">
        <v>-2448</v>
      </c>
      <c r="L38" s="59">
        <v>-336279</v>
      </c>
      <c r="M38" s="59">
        <v>-346431</v>
      </c>
      <c r="N38" s="59">
        <v>3984481</v>
      </c>
      <c r="O38" s="59">
        <v>-3816</v>
      </c>
      <c r="P38" s="59">
        <v>24696</v>
      </c>
      <c r="Q38" s="59">
        <v>4005361</v>
      </c>
      <c r="R38" s="59">
        <v>-19008</v>
      </c>
      <c r="S38" s="59">
        <v>0</v>
      </c>
      <c r="T38" s="59">
        <v>-262693</v>
      </c>
      <c r="U38" s="59">
        <v>-281701</v>
      </c>
      <c r="V38" s="59">
        <v>3326685</v>
      </c>
      <c r="W38" s="59">
        <v>1068</v>
      </c>
      <c r="X38" s="59">
        <v>3325617</v>
      </c>
      <c r="Y38" s="60">
        <v>311387.36</v>
      </c>
      <c r="Z38" s="61">
        <v>1068</v>
      </c>
    </row>
    <row r="39" spans="1:26" ht="12.75">
      <c r="A39" s="57" t="s">
        <v>56</v>
      </c>
      <c r="B39" s="18">
        <v>0</v>
      </c>
      <c r="C39" s="18">
        <v>0</v>
      </c>
      <c r="D39" s="58">
        <v>20984894</v>
      </c>
      <c r="E39" s="59">
        <v>10143793</v>
      </c>
      <c r="F39" s="59">
        <v>-130135</v>
      </c>
      <c r="G39" s="59">
        <v>6660</v>
      </c>
      <c r="H39" s="59">
        <v>0</v>
      </c>
      <c r="I39" s="59">
        <v>-123475</v>
      </c>
      <c r="J39" s="59">
        <v>0</v>
      </c>
      <c r="K39" s="59">
        <v>0</v>
      </c>
      <c r="L39" s="59">
        <v>0</v>
      </c>
      <c r="M39" s="59">
        <v>0</v>
      </c>
      <c r="N39" s="59">
        <v>461462863</v>
      </c>
      <c r="O39" s="59">
        <v>0</v>
      </c>
      <c r="P39" s="59">
        <v>0</v>
      </c>
      <c r="Q39" s="59">
        <v>461462863</v>
      </c>
      <c r="R39" s="59">
        <v>0</v>
      </c>
      <c r="S39" s="59">
        <v>0</v>
      </c>
      <c r="T39" s="59">
        <v>400000</v>
      </c>
      <c r="U39" s="59">
        <v>400000</v>
      </c>
      <c r="V39" s="59">
        <v>461739388</v>
      </c>
      <c r="W39" s="59">
        <v>10143805</v>
      </c>
      <c r="X39" s="59">
        <v>451595583</v>
      </c>
      <c r="Y39" s="60">
        <v>4451.93</v>
      </c>
      <c r="Z39" s="61">
        <v>10143793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-24396363</v>
      </c>
      <c r="C42" s="18">
        <v>0</v>
      </c>
      <c r="D42" s="58">
        <v>-274629449</v>
      </c>
      <c r="E42" s="59">
        <v>-311765956</v>
      </c>
      <c r="F42" s="59">
        <v>-13461243</v>
      </c>
      <c r="G42" s="59">
        <v>-8471897</v>
      </c>
      <c r="H42" s="59">
        <v>-24197153</v>
      </c>
      <c r="I42" s="59">
        <v>-46130293</v>
      </c>
      <c r="J42" s="59">
        <v>-38248880</v>
      </c>
      <c r="K42" s="59">
        <v>-20018580</v>
      </c>
      <c r="L42" s="59">
        <v>-29873994</v>
      </c>
      <c r="M42" s="59">
        <v>-88141454</v>
      </c>
      <c r="N42" s="59">
        <v>-13768367</v>
      </c>
      <c r="O42" s="59">
        <v>-18232795</v>
      </c>
      <c r="P42" s="59">
        <v>-25977309</v>
      </c>
      <c r="Q42" s="59">
        <v>-57978471</v>
      </c>
      <c r="R42" s="59">
        <v>-16507496</v>
      </c>
      <c r="S42" s="59">
        <v>-12799541</v>
      </c>
      <c r="T42" s="59">
        <v>-23030628</v>
      </c>
      <c r="U42" s="59">
        <v>-52337665</v>
      </c>
      <c r="V42" s="59">
        <v>-244587883</v>
      </c>
      <c r="W42" s="59">
        <v>-311765966</v>
      </c>
      <c r="X42" s="59">
        <v>67178083</v>
      </c>
      <c r="Y42" s="60">
        <v>-21.55</v>
      </c>
      <c r="Z42" s="61">
        <v>-311765956</v>
      </c>
    </row>
    <row r="43" spans="1:26" ht="12.75">
      <c r="A43" s="57" t="s">
        <v>59</v>
      </c>
      <c r="B43" s="18">
        <v>-22821966</v>
      </c>
      <c r="C43" s="18">
        <v>0</v>
      </c>
      <c r="D43" s="58">
        <v>532</v>
      </c>
      <c r="E43" s="59">
        <v>0</v>
      </c>
      <c r="F43" s="59">
        <v>2</v>
      </c>
      <c r="G43" s="59">
        <v>0</v>
      </c>
      <c r="H43" s="59">
        <v>4221</v>
      </c>
      <c r="I43" s="59">
        <v>4223</v>
      </c>
      <c r="J43" s="59">
        <v>-5255</v>
      </c>
      <c r="K43" s="59">
        <v>8237</v>
      </c>
      <c r="L43" s="59">
        <v>-8324</v>
      </c>
      <c r="M43" s="59">
        <v>-5342</v>
      </c>
      <c r="N43" s="59">
        <v>4148</v>
      </c>
      <c r="O43" s="59">
        <v>-4129</v>
      </c>
      <c r="P43" s="59">
        <v>-100</v>
      </c>
      <c r="Q43" s="59">
        <v>-81</v>
      </c>
      <c r="R43" s="59">
        <v>-219</v>
      </c>
      <c r="S43" s="59">
        <v>546</v>
      </c>
      <c r="T43" s="59">
        <v>2157</v>
      </c>
      <c r="U43" s="59">
        <v>2484</v>
      </c>
      <c r="V43" s="59">
        <v>1284</v>
      </c>
      <c r="W43" s="59">
        <v>532</v>
      </c>
      <c r="X43" s="59">
        <v>752</v>
      </c>
      <c r="Y43" s="60">
        <v>141.35</v>
      </c>
      <c r="Z43" s="61">
        <v>0</v>
      </c>
    </row>
    <row r="44" spans="1:26" ht="12.75">
      <c r="A44" s="57" t="s">
        <v>60</v>
      </c>
      <c r="B44" s="18">
        <v>-1461301</v>
      </c>
      <c r="C44" s="18">
        <v>0</v>
      </c>
      <c r="D44" s="58">
        <v>-48743</v>
      </c>
      <c r="E44" s="59">
        <v>30</v>
      </c>
      <c r="F44" s="59">
        <v>-5</v>
      </c>
      <c r="G44" s="59">
        <v>0</v>
      </c>
      <c r="H44" s="59">
        <v>6838</v>
      </c>
      <c r="I44" s="59">
        <v>6833</v>
      </c>
      <c r="J44" s="59">
        <v>2654</v>
      </c>
      <c r="K44" s="59">
        <v>5571</v>
      </c>
      <c r="L44" s="59">
        <v>8455</v>
      </c>
      <c r="M44" s="59">
        <v>16680</v>
      </c>
      <c r="N44" s="59">
        <v>1926181</v>
      </c>
      <c r="O44" s="59">
        <v>-1935547</v>
      </c>
      <c r="P44" s="59">
        <v>6690</v>
      </c>
      <c r="Q44" s="59">
        <v>-2676</v>
      </c>
      <c r="R44" s="59">
        <v>-15724</v>
      </c>
      <c r="S44" s="59">
        <v>14951</v>
      </c>
      <c r="T44" s="59">
        <v>-7284</v>
      </c>
      <c r="U44" s="59">
        <v>-8057</v>
      </c>
      <c r="V44" s="59">
        <v>12780</v>
      </c>
      <c r="W44" s="59">
        <v>-48713</v>
      </c>
      <c r="X44" s="59">
        <v>61493</v>
      </c>
      <c r="Y44" s="60">
        <v>-126.24</v>
      </c>
      <c r="Z44" s="61">
        <v>30</v>
      </c>
    </row>
    <row r="45" spans="1:26" ht="12.75">
      <c r="A45" s="68" t="s">
        <v>61</v>
      </c>
      <c r="B45" s="21">
        <v>-57509311</v>
      </c>
      <c r="C45" s="21">
        <v>0</v>
      </c>
      <c r="D45" s="103">
        <v>-274677360</v>
      </c>
      <c r="E45" s="104">
        <v>-311765626</v>
      </c>
      <c r="F45" s="104">
        <v>-13461246</v>
      </c>
      <c r="G45" s="104">
        <f>+F45+G42+G43+G44+G83</f>
        <v>-21933143</v>
      </c>
      <c r="H45" s="104">
        <f>+G45+H42+H43+H44+H83</f>
        <v>-19845112</v>
      </c>
      <c r="I45" s="104">
        <f>+H45</f>
        <v>-19845112</v>
      </c>
      <c r="J45" s="104">
        <f>+H45+J42+J43+J44+J83</f>
        <v>-84380325</v>
      </c>
      <c r="K45" s="104">
        <f>+J45+K42+K43+K44+K83</f>
        <v>-129662009</v>
      </c>
      <c r="L45" s="104">
        <f>+K45+L42+L43+L44+L83</f>
        <v>-166105902</v>
      </c>
      <c r="M45" s="104">
        <f>+L45</f>
        <v>-166105902</v>
      </c>
      <c r="N45" s="104">
        <f>+L45+N42+N43+N44+N83</f>
        <v>-197630044</v>
      </c>
      <c r="O45" s="104">
        <f>+N45+O42+O43+O44+O83</f>
        <v>-186815102</v>
      </c>
      <c r="P45" s="104">
        <f>+O45+P42+P43+P44+P83</f>
        <v>-244807691</v>
      </c>
      <c r="Q45" s="104">
        <f>+P45</f>
        <v>-244807691</v>
      </c>
      <c r="R45" s="104">
        <f>+P45+R42+R43+R44+R83</f>
        <v>-211899627</v>
      </c>
      <c r="S45" s="104">
        <f>+R45+S42+S43+S44+S83</f>
        <v>-230818738</v>
      </c>
      <c r="T45" s="104">
        <f>+S45+T42+T43+T44+T83</f>
        <v>-265047913</v>
      </c>
      <c r="U45" s="104">
        <f>+T45</f>
        <v>-265047913</v>
      </c>
      <c r="V45" s="104">
        <f>+U45</f>
        <v>-265047913</v>
      </c>
      <c r="W45" s="104">
        <f>+W83+W42+W43+W44</f>
        <v>-311814122</v>
      </c>
      <c r="X45" s="104">
        <f>+V45-W45</f>
        <v>46766209</v>
      </c>
      <c r="Y45" s="105">
        <f>+IF(W45&lt;&gt;0,+(X45/W45)*100,0)</f>
        <v>-14.998104864538494</v>
      </c>
      <c r="Z45" s="106">
        <v>-311765626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382</v>
      </c>
      <c r="C68" s="18">
        <v>0</v>
      </c>
      <c r="D68" s="19">
        <v>38951770</v>
      </c>
      <c r="E68" s="20">
        <v>38955360</v>
      </c>
      <c r="F68" s="20">
        <v>0</v>
      </c>
      <c r="G68" s="20">
        <v>0</v>
      </c>
      <c r="H68" s="20">
        <v>8378644</v>
      </c>
      <c r="I68" s="20">
        <v>8378644</v>
      </c>
      <c r="J68" s="20">
        <v>5168021</v>
      </c>
      <c r="K68" s="20">
        <v>4389482</v>
      </c>
      <c r="L68" s="20">
        <v>3745329</v>
      </c>
      <c r="M68" s="20">
        <v>13302832</v>
      </c>
      <c r="N68" s="20">
        <v>4197720</v>
      </c>
      <c r="O68" s="20">
        <v>3476472</v>
      </c>
      <c r="P68" s="20">
        <v>3618166</v>
      </c>
      <c r="Q68" s="20">
        <v>11292358</v>
      </c>
      <c r="R68" s="20">
        <v>2473710</v>
      </c>
      <c r="S68" s="20">
        <v>3509309</v>
      </c>
      <c r="T68" s="20">
        <v>4493362</v>
      </c>
      <c r="U68" s="20">
        <v>10476381</v>
      </c>
      <c r="V68" s="20">
        <v>43450215</v>
      </c>
      <c r="W68" s="20">
        <v>38955360</v>
      </c>
      <c r="X68" s="20">
        <v>0</v>
      </c>
      <c r="Y68" s="19">
        <v>0</v>
      </c>
      <c r="Z68" s="22">
        <v>38955360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-5497866</v>
      </c>
      <c r="C70" s="18">
        <v>0</v>
      </c>
      <c r="D70" s="19">
        <v>82928230</v>
      </c>
      <c r="E70" s="20">
        <v>80264100</v>
      </c>
      <c r="F70" s="20">
        <v>55305</v>
      </c>
      <c r="G70" s="20">
        <v>0</v>
      </c>
      <c r="H70" s="20">
        <v>9509821</v>
      </c>
      <c r="I70" s="20">
        <v>9565126</v>
      </c>
      <c r="J70" s="20">
        <v>7457337</v>
      </c>
      <c r="K70" s="20">
        <v>4795881</v>
      </c>
      <c r="L70" s="20">
        <v>7386606</v>
      </c>
      <c r="M70" s="20">
        <v>19639824</v>
      </c>
      <c r="N70" s="20">
        <v>13206589</v>
      </c>
      <c r="O70" s="20">
        <v>10118612</v>
      </c>
      <c r="P70" s="20">
        <v>7206300</v>
      </c>
      <c r="Q70" s="20">
        <v>30531501</v>
      </c>
      <c r="R70" s="20">
        <v>7500500</v>
      </c>
      <c r="S70" s="20">
        <v>-11746223</v>
      </c>
      <c r="T70" s="20">
        <v>-887319</v>
      </c>
      <c r="U70" s="20">
        <v>-5133042</v>
      </c>
      <c r="V70" s="20">
        <v>54603409</v>
      </c>
      <c r="W70" s="20">
        <v>80264100</v>
      </c>
      <c r="X70" s="20">
        <v>0</v>
      </c>
      <c r="Y70" s="19">
        <v>0</v>
      </c>
      <c r="Z70" s="22">
        <v>80264100</v>
      </c>
    </row>
    <row r="71" spans="1:26" ht="12.75" hidden="1">
      <c r="A71" s="38" t="s">
        <v>67</v>
      </c>
      <c r="B71" s="18">
        <v>715520</v>
      </c>
      <c r="C71" s="18">
        <v>0</v>
      </c>
      <c r="D71" s="19">
        <v>20166979</v>
      </c>
      <c r="E71" s="20">
        <v>21150737</v>
      </c>
      <c r="F71" s="20">
        <v>571895</v>
      </c>
      <c r="G71" s="20">
        <v>0</v>
      </c>
      <c r="H71" s="20">
        <v>1796281</v>
      </c>
      <c r="I71" s="20">
        <v>2368176</v>
      </c>
      <c r="J71" s="20">
        <v>2050472</v>
      </c>
      <c r="K71" s="20">
        <v>2229085</v>
      </c>
      <c r="L71" s="20">
        <v>1954388</v>
      </c>
      <c r="M71" s="20">
        <v>6233945</v>
      </c>
      <c r="N71" s="20">
        <v>4689843</v>
      </c>
      <c r="O71" s="20">
        <v>1991624</v>
      </c>
      <c r="P71" s="20">
        <v>1413480</v>
      </c>
      <c r="Q71" s="20">
        <v>8094947</v>
      </c>
      <c r="R71" s="20">
        <v>-855811</v>
      </c>
      <c r="S71" s="20">
        <v>1665760</v>
      </c>
      <c r="T71" s="20">
        <v>3141600</v>
      </c>
      <c r="U71" s="20">
        <v>3951549</v>
      </c>
      <c r="V71" s="20">
        <v>20648617</v>
      </c>
      <c r="W71" s="20">
        <v>21150737</v>
      </c>
      <c r="X71" s="20">
        <v>0</v>
      </c>
      <c r="Y71" s="19">
        <v>0</v>
      </c>
      <c r="Z71" s="22">
        <v>21150737</v>
      </c>
    </row>
    <row r="72" spans="1:26" ht="12.75" hidden="1">
      <c r="A72" s="38" t="s">
        <v>68</v>
      </c>
      <c r="B72" s="18">
        <v>1113283</v>
      </c>
      <c r="C72" s="18">
        <v>0</v>
      </c>
      <c r="D72" s="19">
        <v>16757592</v>
      </c>
      <c r="E72" s="20">
        <v>16903960</v>
      </c>
      <c r="F72" s="20">
        <v>39947</v>
      </c>
      <c r="G72" s="20">
        <v>0</v>
      </c>
      <c r="H72" s="20">
        <v>-35444</v>
      </c>
      <c r="I72" s="20">
        <v>4503</v>
      </c>
      <c r="J72" s="20">
        <v>84636</v>
      </c>
      <c r="K72" s="20">
        <v>-447527</v>
      </c>
      <c r="L72" s="20">
        <v>-134215</v>
      </c>
      <c r="M72" s="20">
        <v>-497106</v>
      </c>
      <c r="N72" s="20">
        <v>-18792</v>
      </c>
      <c r="O72" s="20">
        <v>-279778</v>
      </c>
      <c r="P72" s="20">
        <v>-112434</v>
      </c>
      <c r="Q72" s="20">
        <v>-411004</v>
      </c>
      <c r="R72" s="20">
        <v>-883481</v>
      </c>
      <c r="S72" s="20">
        <v>-358741</v>
      </c>
      <c r="T72" s="20">
        <v>495139</v>
      </c>
      <c r="U72" s="20">
        <v>-747083</v>
      </c>
      <c r="V72" s="20">
        <v>-1650690</v>
      </c>
      <c r="W72" s="20">
        <v>16903960</v>
      </c>
      <c r="X72" s="20">
        <v>0</v>
      </c>
      <c r="Y72" s="19">
        <v>0</v>
      </c>
      <c r="Z72" s="22">
        <v>16903960</v>
      </c>
    </row>
    <row r="73" spans="1:26" ht="12.75" hidden="1">
      <c r="A73" s="38" t="s">
        <v>69</v>
      </c>
      <c r="B73" s="18">
        <v>613188</v>
      </c>
      <c r="C73" s="18">
        <v>0</v>
      </c>
      <c r="D73" s="19">
        <v>9660027</v>
      </c>
      <c r="E73" s="20">
        <v>8634335</v>
      </c>
      <c r="F73" s="20">
        <v>3053</v>
      </c>
      <c r="G73" s="20">
        <v>0</v>
      </c>
      <c r="H73" s="20">
        <v>-162214</v>
      </c>
      <c r="I73" s="20">
        <v>-159161</v>
      </c>
      <c r="J73" s="20">
        <v>-58348</v>
      </c>
      <c r="K73" s="20">
        <v>112696</v>
      </c>
      <c r="L73" s="20">
        <v>-217957</v>
      </c>
      <c r="M73" s="20">
        <v>-163609</v>
      </c>
      <c r="N73" s="20">
        <v>-85930</v>
      </c>
      <c r="O73" s="20">
        <v>-180432</v>
      </c>
      <c r="P73" s="20">
        <v>-188305</v>
      </c>
      <c r="Q73" s="20">
        <v>-454667</v>
      </c>
      <c r="R73" s="20">
        <v>-401075</v>
      </c>
      <c r="S73" s="20">
        <v>-210759</v>
      </c>
      <c r="T73" s="20">
        <v>456545</v>
      </c>
      <c r="U73" s="20">
        <v>-155289</v>
      </c>
      <c r="V73" s="20">
        <v>-932726</v>
      </c>
      <c r="W73" s="20">
        <v>8634335</v>
      </c>
      <c r="X73" s="20">
        <v>0</v>
      </c>
      <c r="Y73" s="19">
        <v>0</v>
      </c>
      <c r="Z73" s="22">
        <v>8634335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244940</v>
      </c>
      <c r="C75" s="27">
        <v>0</v>
      </c>
      <c r="D75" s="28">
        <v>4213800</v>
      </c>
      <c r="E75" s="29">
        <v>4526300</v>
      </c>
      <c r="F75" s="29">
        <v>215</v>
      </c>
      <c r="G75" s="29">
        <v>0</v>
      </c>
      <c r="H75" s="29">
        <v>355098</v>
      </c>
      <c r="I75" s="29">
        <v>355313</v>
      </c>
      <c r="J75" s="29">
        <v>369058</v>
      </c>
      <c r="K75" s="29">
        <v>360092</v>
      </c>
      <c r="L75" s="29">
        <v>410763</v>
      </c>
      <c r="M75" s="29">
        <v>1139913</v>
      </c>
      <c r="N75" s="29">
        <v>456158</v>
      </c>
      <c r="O75" s="29">
        <v>373229</v>
      </c>
      <c r="P75" s="29">
        <v>455125</v>
      </c>
      <c r="Q75" s="29">
        <v>1284512</v>
      </c>
      <c r="R75" s="29">
        <v>246246</v>
      </c>
      <c r="S75" s="29">
        <v>1771403</v>
      </c>
      <c r="T75" s="29">
        <v>-943792</v>
      </c>
      <c r="U75" s="29">
        <v>1073857</v>
      </c>
      <c r="V75" s="29">
        <v>3853595</v>
      </c>
      <c r="W75" s="29">
        <v>4526300</v>
      </c>
      <c r="X75" s="29">
        <v>0</v>
      </c>
      <c r="Y75" s="28">
        <v>0</v>
      </c>
      <c r="Z75" s="30">
        <v>4526300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-8829681</v>
      </c>
      <c r="C83" s="18"/>
      <c r="D83" s="19">
        <v>300</v>
      </c>
      <c r="E83" s="20">
        <v>300</v>
      </c>
      <c r="F83" s="20"/>
      <c r="G83" s="20"/>
      <c r="H83" s="20">
        <v>26274125</v>
      </c>
      <c r="I83" s="20"/>
      <c r="J83" s="20">
        <v>-26283732</v>
      </c>
      <c r="K83" s="20">
        <v>-25276912</v>
      </c>
      <c r="L83" s="20">
        <v>-6570030</v>
      </c>
      <c r="M83" s="20">
        <v>-26283732</v>
      </c>
      <c r="N83" s="20">
        <v>-19686104</v>
      </c>
      <c r="O83" s="20">
        <v>30987413</v>
      </c>
      <c r="P83" s="20">
        <v>-32021870</v>
      </c>
      <c r="Q83" s="20">
        <v>-19686104</v>
      </c>
      <c r="R83" s="20">
        <v>49431503</v>
      </c>
      <c r="S83" s="20">
        <v>-6135067</v>
      </c>
      <c r="T83" s="20">
        <v>-11193420</v>
      </c>
      <c r="U83" s="20">
        <v>49431503</v>
      </c>
      <c r="V83" s="20"/>
      <c r="W83" s="20">
        <v>25</v>
      </c>
      <c r="X83" s="20"/>
      <c r="Y83" s="19"/>
      <c r="Z83" s="22">
        <v>300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101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66153</v>
      </c>
      <c r="C7" s="18">
        <v>0</v>
      </c>
      <c r="D7" s="58">
        <v>630000</v>
      </c>
      <c r="E7" s="59">
        <v>930000</v>
      </c>
      <c r="F7" s="59">
        <v>5149</v>
      </c>
      <c r="G7" s="59">
        <v>76221</v>
      </c>
      <c r="H7" s="59">
        <v>98894</v>
      </c>
      <c r="I7" s="59">
        <v>180264</v>
      </c>
      <c r="J7" s="59">
        <v>88715</v>
      </c>
      <c r="K7" s="59">
        <v>86818</v>
      </c>
      <c r="L7" s="59">
        <v>7731</v>
      </c>
      <c r="M7" s="59">
        <v>183264</v>
      </c>
      <c r="N7" s="59">
        <v>163601</v>
      </c>
      <c r="O7" s="59">
        <v>72836</v>
      </c>
      <c r="P7" s="59">
        <v>84045</v>
      </c>
      <c r="Q7" s="59">
        <v>320482</v>
      </c>
      <c r="R7" s="59">
        <v>87951</v>
      </c>
      <c r="S7" s="59">
        <v>48493</v>
      </c>
      <c r="T7" s="59">
        <v>54698</v>
      </c>
      <c r="U7" s="59">
        <v>191142</v>
      </c>
      <c r="V7" s="59">
        <v>875152</v>
      </c>
      <c r="W7" s="59">
        <v>930000</v>
      </c>
      <c r="X7" s="59">
        <v>-54848</v>
      </c>
      <c r="Y7" s="60">
        <v>-5.9</v>
      </c>
      <c r="Z7" s="61">
        <v>930000</v>
      </c>
    </row>
    <row r="8" spans="1:26" ht="12.75">
      <c r="A8" s="57" t="s">
        <v>34</v>
      </c>
      <c r="B8" s="18">
        <v>7139767</v>
      </c>
      <c r="C8" s="18">
        <v>0</v>
      </c>
      <c r="D8" s="58">
        <v>43958750</v>
      </c>
      <c r="E8" s="59">
        <v>46870527</v>
      </c>
      <c r="F8" s="59">
        <v>0</v>
      </c>
      <c r="G8" s="59">
        <v>0</v>
      </c>
      <c r="H8" s="59">
        <v>28446</v>
      </c>
      <c r="I8" s="59">
        <v>28446</v>
      </c>
      <c r="J8" s="59">
        <v>281888</v>
      </c>
      <c r="K8" s="59">
        <v>1201120</v>
      </c>
      <c r="L8" s="59">
        <v>10214000</v>
      </c>
      <c r="M8" s="59">
        <v>11697008</v>
      </c>
      <c r="N8" s="59">
        <v>10201818</v>
      </c>
      <c r="O8" s="59">
        <v>-8988529</v>
      </c>
      <c r="P8" s="59">
        <v>7660000</v>
      </c>
      <c r="Q8" s="59">
        <v>8873289</v>
      </c>
      <c r="R8" s="59">
        <v>0</v>
      </c>
      <c r="S8" s="59">
        <v>-140500</v>
      </c>
      <c r="T8" s="59">
        <v>2708751</v>
      </c>
      <c r="U8" s="59">
        <v>2568251</v>
      </c>
      <c r="V8" s="59">
        <v>23166994</v>
      </c>
      <c r="W8" s="59">
        <v>46870527</v>
      </c>
      <c r="X8" s="59">
        <v>-23703533</v>
      </c>
      <c r="Y8" s="60">
        <v>-50.57</v>
      </c>
      <c r="Z8" s="61">
        <v>46870527</v>
      </c>
    </row>
    <row r="9" spans="1:26" ht="12.75">
      <c r="A9" s="57" t="s">
        <v>35</v>
      </c>
      <c r="B9" s="18">
        <v>4394373</v>
      </c>
      <c r="C9" s="18">
        <v>0</v>
      </c>
      <c r="D9" s="58">
        <v>52647914</v>
      </c>
      <c r="E9" s="59">
        <v>56626272</v>
      </c>
      <c r="F9" s="59">
        <v>-3000</v>
      </c>
      <c r="G9" s="59">
        <v>0</v>
      </c>
      <c r="H9" s="59">
        <v>3852184</v>
      </c>
      <c r="I9" s="59">
        <v>3849184</v>
      </c>
      <c r="J9" s="59">
        <v>3975515</v>
      </c>
      <c r="K9" s="59">
        <v>4088857</v>
      </c>
      <c r="L9" s="59">
        <v>324421</v>
      </c>
      <c r="M9" s="59">
        <v>8388793</v>
      </c>
      <c r="N9" s="59">
        <v>4055948</v>
      </c>
      <c r="O9" s="59">
        <v>327668</v>
      </c>
      <c r="P9" s="59">
        <v>8663551</v>
      </c>
      <c r="Q9" s="59">
        <v>13047167</v>
      </c>
      <c r="R9" s="59">
        <v>8920371</v>
      </c>
      <c r="S9" s="59">
        <v>3619298</v>
      </c>
      <c r="T9" s="59">
        <v>3259275</v>
      </c>
      <c r="U9" s="59">
        <v>15798944</v>
      </c>
      <c r="V9" s="59">
        <v>41084088</v>
      </c>
      <c r="W9" s="59">
        <v>56626272</v>
      </c>
      <c r="X9" s="59">
        <v>-15542184</v>
      </c>
      <c r="Y9" s="60">
        <v>-27.45</v>
      </c>
      <c r="Z9" s="61">
        <v>56626272</v>
      </c>
    </row>
    <row r="10" spans="1:26" ht="20.25">
      <c r="A10" s="62" t="s">
        <v>112</v>
      </c>
      <c r="B10" s="63">
        <f>SUM(B5:B9)</f>
        <v>11600293</v>
      </c>
      <c r="C10" s="63">
        <f>SUM(C5:C9)</f>
        <v>0</v>
      </c>
      <c r="D10" s="64">
        <f aca="true" t="shared" si="0" ref="D10:Z10">SUM(D5:D9)</f>
        <v>97236664</v>
      </c>
      <c r="E10" s="65">
        <f t="shared" si="0"/>
        <v>104426799</v>
      </c>
      <c r="F10" s="65">
        <f t="shared" si="0"/>
        <v>2149</v>
      </c>
      <c r="G10" s="65">
        <f t="shared" si="0"/>
        <v>76221</v>
      </c>
      <c r="H10" s="65">
        <f t="shared" si="0"/>
        <v>3979524</v>
      </c>
      <c r="I10" s="65">
        <f t="shared" si="0"/>
        <v>4057894</v>
      </c>
      <c r="J10" s="65">
        <f t="shared" si="0"/>
        <v>4346118</v>
      </c>
      <c r="K10" s="65">
        <f t="shared" si="0"/>
        <v>5376795</v>
      </c>
      <c r="L10" s="65">
        <f t="shared" si="0"/>
        <v>10546152</v>
      </c>
      <c r="M10" s="65">
        <f t="shared" si="0"/>
        <v>20269065</v>
      </c>
      <c r="N10" s="65">
        <f t="shared" si="0"/>
        <v>14421367</v>
      </c>
      <c r="O10" s="65">
        <f t="shared" si="0"/>
        <v>-8588025</v>
      </c>
      <c r="P10" s="65">
        <f t="shared" si="0"/>
        <v>16407596</v>
      </c>
      <c r="Q10" s="65">
        <f t="shared" si="0"/>
        <v>22240938</v>
      </c>
      <c r="R10" s="65">
        <f t="shared" si="0"/>
        <v>9008322</v>
      </c>
      <c r="S10" s="65">
        <f t="shared" si="0"/>
        <v>3527291</v>
      </c>
      <c r="T10" s="65">
        <f t="shared" si="0"/>
        <v>6022724</v>
      </c>
      <c r="U10" s="65">
        <f t="shared" si="0"/>
        <v>18558337</v>
      </c>
      <c r="V10" s="65">
        <f t="shared" si="0"/>
        <v>65126234</v>
      </c>
      <c r="W10" s="65">
        <f t="shared" si="0"/>
        <v>104426799</v>
      </c>
      <c r="X10" s="65">
        <f t="shared" si="0"/>
        <v>-39300565</v>
      </c>
      <c r="Y10" s="66">
        <f>+IF(W10&lt;&gt;0,(X10/W10)*100,0)</f>
        <v>-37.63455873046534</v>
      </c>
      <c r="Z10" s="67">
        <f t="shared" si="0"/>
        <v>104426799</v>
      </c>
    </row>
    <row r="11" spans="1:26" ht="12.75">
      <c r="A11" s="57" t="s">
        <v>36</v>
      </c>
      <c r="B11" s="18">
        <v>3279579</v>
      </c>
      <c r="C11" s="18">
        <v>0</v>
      </c>
      <c r="D11" s="58">
        <v>51009927</v>
      </c>
      <c r="E11" s="59">
        <v>53718895</v>
      </c>
      <c r="F11" s="59">
        <v>3877</v>
      </c>
      <c r="G11" s="59">
        <v>2866893</v>
      </c>
      <c r="H11" s="59">
        <v>3669123</v>
      </c>
      <c r="I11" s="59">
        <v>6539893</v>
      </c>
      <c r="J11" s="59">
        <v>3678964</v>
      </c>
      <c r="K11" s="59">
        <v>3676216</v>
      </c>
      <c r="L11" s="59">
        <v>6013776</v>
      </c>
      <c r="M11" s="59">
        <v>13368956</v>
      </c>
      <c r="N11" s="59">
        <v>3494472</v>
      </c>
      <c r="O11" s="59">
        <v>3741244</v>
      </c>
      <c r="P11" s="59">
        <v>3624285</v>
      </c>
      <c r="Q11" s="59">
        <v>10860001</v>
      </c>
      <c r="R11" s="59">
        <v>3707172</v>
      </c>
      <c r="S11" s="59">
        <v>3467877</v>
      </c>
      <c r="T11" s="59">
        <v>4137086</v>
      </c>
      <c r="U11" s="59">
        <v>11312135</v>
      </c>
      <c r="V11" s="59">
        <v>42080985</v>
      </c>
      <c r="W11" s="59">
        <v>53718895</v>
      </c>
      <c r="X11" s="59">
        <v>-11637910</v>
      </c>
      <c r="Y11" s="60">
        <v>-21.66</v>
      </c>
      <c r="Z11" s="61">
        <v>53718895</v>
      </c>
    </row>
    <row r="12" spans="1:26" ht="12.75">
      <c r="A12" s="57" t="s">
        <v>37</v>
      </c>
      <c r="B12" s="18">
        <v>0</v>
      </c>
      <c r="C12" s="18">
        <v>0</v>
      </c>
      <c r="D12" s="58">
        <v>3796012</v>
      </c>
      <c r="E12" s="59">
        <v>3886012</v>
      </c>
      <c r="F12" s="59">
        <v>0</v>
      </c>
      <c r="G12" s="59">
        <v>0</v>
      </c>
      <c r="H12" s="59">
        <v>344634</v>
      </c>
      <c r="I12" s="59">
        <v>344634</v>
      </c>
      <c r="J12" s="59">
        <v>328775</v>
      </c>
      <c r="K12" s="59">
        <v>344687</v>
      </c>
      <c r="L12" s="59">
        <v>329503</v>
      </c>
      <c r="M12" s="59">
        <v>1002965</v>
      </c>
      <c r="N12" s="59">
        <v>330814</v>
      </c>
      <c r="O12" s="59">
        <v>331957</v>
      </c>
      <c r="P12" s="59">
        <v>349991</v>
      </c>
      <c r="Q12" s="59">
        <v>1012762</v>
      </c>
      <c r="R12" s="59">
        <v>335140</v>
      </c>
      <c r="S12" s="59">
        <v>450488</v>
      </c>
      <c r="T12" s="59">
        <v>348286</v>
      </c>
      <c r="U12" s="59">
        <v>1133914</v>
      </c>
      <c r="V12" s="59">
        <v>3494275</v>
      </c>
      <c r="W12" s="59">
        <v>3886012</v>
      </c>
      <c r="X12" s="59">
        <v>-391737</v>
      </c>
      <c r="Y12" s="60">
        <v>-10.08</v>
      </c>
      <c r="Z12" s="61">
        <v>3886012</v>
      </c>
    </row>
    <row r="13" spans="1:26" ht="12.75">
      <c r="A13" s="57" t="s">
        <v>113</v>
      </c>
      <c r="B13" s="18">
        <v>0</v>
      </c>
      <c r="C13" s="18">
        <v>0</v>
      </c>
      <c r="D13" s="58">
        <v>282655</v>
      </c>
      <c r="E13" s="59">
        <v>782655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782655</v>
      </c>
      <c r="X13" s="59">
        <v>-782655</v>
      </c>
      <c r="Y13" s="60">
        <v>-100</v>
      </c>
      <c r="Z13" s="61">
        <v>782655</v>
      </c>
    </row>
    <row r="14" spans="1:26" ht="12.7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1695017</v>
      </c>
      <c r="C15" s="18">
        <v>0</v>
      </c>
      <c r="D15" s="58">
        <v>8572782</v>
      </c>
      <c r="E15" s="59">
        <v>8473609</v>
      </c>
      <c r="F15" s="59">
        <v>365187</v>
      </c>
      <c r="G15" s="59">
        <v>322077</v>
      </c>
      <c r="H15" s="59">
        <v>332680</v>
      </c>
      <c r="I15" s="59">
        <v>1019944</v>
      </c>
      <c r="J15" s="59">
        <v>524807</v>
      </c>
      <c r="K15" s="59">
        <v>466494</v>
      </c>
      <c r="L15" s="59">
        <v>322303</v>
      </c>
      <c r="M15" s="59">
        <v>1313604</v>
      </c>
      <c r="N15" s="59">
        <v>379810</v>
      </c>
      <c r="O15" s="59">
        <v>537420</v>
      </c>
      <c r="P15" s="59">
        <v>540121</v>
      </c>
      <c r="Q15" s="59">
        <v>1457351</v>
      </c>
      <c r="R15" s="59">
        <v>646201</v>
      </c>
      <c r="S15" s="59">
        <v>-661174</v>
      </c>
      <c r="T15" s="59">
        <v>936461</v>
      </c>
      <c r="U15" s="59">
        <v>921488</v>
      </c>
      <c r="V15" s="59">
        <v>4712387</v>
      </c>
      <c r="W15" s="59">
        <v>8473609</v>
      </c>
      <c r="X15" s="59">
        <v>-3761222</v>
      </c>
      <c r="Y15" s="60">
        <v>-44.39</v>
      </c>
      <c r="Z15" s="61">
        <v>8473609</v>
      </c>
    </row>
    <row r="16" spans="1:26" ht="12.75">
      <c r="A16" s="57" t="s">
        <v>34</v>
      </c>
      <c r="B16" s="18">
        <v>93401</v>
      </c>
      <c r="C16" s="18">
        <v>0</v>
      </c>
      <c r="D16" s="58">
        <v>659000</v>
      </c>
      <c r="E16" s="59">
        <v>825766</v>
      </c>
      <c r="F16" s="59">
        <v>9319</v>
      </c>
      <c r="G16" s="59">
        <v>0</v>
      </c>
      <c r="H16" s="59">
        <v>0</v>
      </c>
      <c r="I16" s="59">
        <v>9319</v>
      </c>
      <c r="J16" s="59">
        <v>24012</v>
      </c>
      <c r="K16" s="59">
        <v>3876</v>
      </c>
      <c r="L16" s="59">
        <v>0</v>
      </c>
      <c r="M16" s="59">
        <v>27888</v>
      </c>
      <c r="N16" s="59">
        <v>75500</v>
      </c>
      <c r="O16" s="59">
        <v>108353</v>
      </c>
      <c r="P16" s="59">
        <v>89465</v>
      </c>
      <c r="Q16" s="59">
        <v>273318</v>
      </c>
      <c r="R16" s="59">
        <v>0</v>
      </c>
      <c r="S16" s="59">
        <v>0</v>
      </c>
      <c r="T16" s="59">
        <v>0</v>
      </c>
      <c r="U16" s="59">
        <v>0</v>
      </c>
      <c r="V16" s="59">
        <v>310525</v>
      </c>
      <c r="W16" s="59">
        <v>825766</v>
      </c>
      <c r="X16" s="59">
        <v>-515241</v>
      </c>
      <c r="Y16" s="60">
        <v>-62.4</v>
      </c>
      <c r="Z16" s="61">
        <v>825766</v>
      </c>
    </row>
    <row r="17" spans="1:26" ht="12.75">
      <c r="A17" s="57" t="s">
        <v>40</v>
      </c>
      <c r="B17" s="18">
        <v>10405442</v>
      </c>
      <c r="C17" s="18">
        <v>0</v>
      </c>
      <c r="D17" s="58">
        <v>31934421</v>
      </c>
      <c r="E17" s="59">
        <v>35278091</v>
      </c>
      <c r="F17" s="59">
        <v>280209</v>
      </c>
      <c r="G17" s="59">
        <v>226025</v>
      </c>
      <c r="H17" s="59">
        <v>2866645</v>
      </c>
      <c r="I17" s="59">
        <v>3372879</v>
      </c>
      <c r="J17" s="59">
        <v>2148881</v>
      </c>
      <c r="K17" s="59">
        <v>2384466</v>
      </c>
      <c r="L17" s="59">
        <v>1834915</v>
      </c>
      <c r="M17" s="59">
        <v>6368262</v>
      </c>
      <c r="N17" s="59">
        <v>1279320</v>
      </c>
      <c r="O17" s="59">
        <v>2366569</v>
      </c>
      <c r="P17" s="59">
        <v>2510718</v>
      </c>
      <c r="Q17" s="59">
        <v>6156607</v>
      </c>
      <c r="R17" s="59">
        <v>2460788</v>
      </c>
      <c r="S17" s="59">
        <v>2105654</v>
      </c>
      <c r="T17" s="59">
        <v>2690018</v>
      </c>
      <c r="U17" s="59">
        <v>7256460</v>
      </c>
      <c r="V17" s="59">
        <v>23154208</v>
      </c>
      <c r="W17" s="59">
        <v>35278091</v>
      </c>
      <c r="X17" s="59">
        <v>-12123883</v>
      </c>
      <c r="Y17" s="60">
        <v>-34.37</v>
      </c>
      <c r="Z17" s="61">
        <v>35278091</v>
      </c>
    </row>
    <row r="18" spans="1:26" ht="12.75">
      <c r="A18" s="68" t="s">
        <v>41</v>
      </c>
      <c r="B18" s="69">
        <f>SUM(B11:B17)</f>
        <v>15473439</v>
      </c>
      <c r="C18" s="69">
        <f>SUM(C11:C17)</f>
        <v>0</v>
      </c>
      <c r="D18" s="70">
        <f aca="true" t="shared" si="1" ref="D18:Z18">SUM(D11:D17)</f>
        <v>96254797</v>
      </c>
      <c r="E18" s="71">
        <f t="shared" si="1"/>
        <v>102965028</v>
      </c>
      <c r="F18" s="71">
        <f t="shared" si="1"/>
        <v>658592</v>
      </c>
      <c r="G18" s="71">
        <f t="shared" si="1"/>
        <v>3414995</v>
      </c>
      <c r="H18" s="71">
        <f t="shared" si="1"/>
        <v>7213082</v>
      </c>
      <c r="I18" s="71">
        <f t="shared" si="1"/>
        <v>11286669</v>
      </c>
      <c r="J18" s="71">
        <f t="shared" si="1"/>
        <v>6705439</v>
      </c>
      <c r="K18" s="71">
        <f t="shared" si="1"/>
        <v>6875739</v>
      </c>
      <c r="L18" s="71">
        <f t="shared" si="1"/>
        <v>8500497</v>
      </c>
      <c r="M18" s="71">
        <f t="shared" si="1"/>
        <v>22081675</v>
      </c>
      <c r="N18" s="71">
        <f t="shared" si="1"/>
        <v>5559916</v>
      </c>
      <c r="O18" s="71">
        <f t="shared" si="1"/>
        <v>7085543</v>
      </c>
      <c r="P18" s="71">
        <f t="shared" si="1"/>
        <v>7114580</v>
      </c>
      <c r="Q18" s="71">
        <f t="shared" si="1"/>
        <v>19760039</v>
      </c>
      <c r="R18" s="71">
        <f t="shared" si="1"/>
        <v>7149301</v>
      </c>
      <c r="S18" s="71">
        <f t="shared" si="1"/>
        <v>5362845</v>
      </c>
      <c r="T18" s="71">
        <f t="shared" si="1"/>
        <v>8111851</v>
      </c>
      <c r="U18" s="71">
        <f t="shared" si="1"/>
        <v>20623997</v>
      </c>
      <c r="V18" s="71">
        <f t="shared" si="1"/>
        <v>73752380</v>
      </c>
      <c r="W18" s="71">
        <f t="shared" si="1"/>
        <v>102965028</v>
      </c>
      <c r="X18" s="71">
        <f t="shared" si="1"/>
        <v>-29212648</v>
      </c>
      <c r="Y18" s="66">
        <f>+IF(W18&lt;&gt;0,(X18/W18)*100,0)</f>
        <v>-28.371427238382335</v>
      </c>
      <c r="Z18" s="72">
        <f t="shared" si="1"/>
        <v>102965028</v>
      </c>
    </row>
    <row r="19" spans="1:26" ht="12.75">
      <c r="A19" s="68" t="s">
        <v>42</v>
      </c>
      <c r="B19" s="73">
        <f>+B10-B18</f>
        <v>-3873146</v>
      </c>
      <c r="C19" s="73">
        <f>+C10-C18</f>
        <v>0</v>
      </c>
      <c r="D19" s="74">
        <f aca="true" t="shared" si="2" ref="D19:Z19">+D10-D18</f>
        <v>981867</v>
      </c>
      <c r="E19" s="75">
        <f t="shared" si="2"/>
        <v>1461771</v>
      </c>
      <c r="F19" s="75">
        <f t="shared" si="2"/>
        <v>-656443</v>
      </c>
      <c r="G19" s="75">
        <f t="shared" si="2"/>
        <v>-3338774</v>
      </c>
      <c r="H19" s="75">
        <f t="shared" si="2"/>
        <v>-3233558</v>
      </c>
      <c r="I19" s="75">
        <f t="shared" si="2"/>
        <v>-7228775</v>
      </c>
      <c r="J19" s="75">
        <f t="shared" si="2"/>
        <v>-2359321</v>
      </c>
      <c r="K19" s="75">
        <f t="shared" si="2"/>
        <v>-1498944</v>
      </c>
      <c r="L19" s="75">
        <f t="shared" si="2"/>
        <v>2045655</v>
      </c>
      <c r="M19" s="75">
        <f t="shared" si="2"/>
        <v>-1812610</v>
      </c>
      <c r="N19" s="75">
        <f t="shared" si="2"/>
        <v>8861451</v>
      </c>
      <c r="O19" s="75">
        <f t="shared" si="2"/>
        <v>-15673568</v>
      </c>
      <c r="P19" s="75">
        <f t="shared" si="2"/>
        <v>9293016</v>
      </c>
      <c r="Q19" s="75">
        <f t="shared" si="2"/>
        <v>2480899</v>
      </c>
      <c r="R19" s="75">
        <f t="shared" si="2"/>
        <v>1859021</v>
      </c>
      <c r="S19" s="75">
        <f t="shared" si="2"/>
        <v>-1835554</v>
      </c>
      <c r="T19" s="75">
        <f t="shared" si="2"/>
        <v>-2089127</v>
      </c>
      <c r="U19" s="75">
        <f t="shared" si="2"/>
        <v>-2065660</v>
      </c>
      <c r="V19" s="75">
        <f t="shared" si="2"/>
        <v>-8626146</v>
      </c>
      <c r="W19" s="75">
        <f>IF(E10=E18,0,W10-W18)</f>
        <v>1461771</v>
      </c>
      <c r="X19" s="75">
        <f t="shared" si="2"/>
        <v>-10087917</v>
      </c>
      <c r="Y19" s="76">
        <f>+IF(W19&lt;&gt;0,(X19/W19)*100,0)</f>
        <v>-690.1160988964756</v>
      </c>
      <c r="Z19" s="77">
        <f t="shared" si="2"/>
        <v>1461771</v>
      </c>
    </row>
    <row r="20" spans="1:26" ht="20.25">
      <c r="A20" s="78" t="s">
        <v>43</v>
      </c>
      <c r="B20" s="79">
        <v>0</v>
      </c>
      <c r="C20" s="79">
        <v>0</v>
      </c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0</v>
      </c>
      <c r="Z20" s="83">
        <v>0</v>
      </c>
    </row>
    <row r="21" spans="1:26" ht="41.25">
      <c r="A21" s="84" t="s">
        <v>114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115</v>
      </c>
      <c r="B22" s="91">
        <f>SUM(B19:B21)</f>
        <v>-3873146</v>
      </c>
      <c r="C22" s="91">
        <f>SUM(C19:C21)</f>
        <v>0</v>
      </c>
      <c r="D22" s="92">
        <f aca="true" t="shared" si="3" ref="D22:Z22">SUM(D19:D21)</f>
        <v>981867</v>
      </c>
      <c r="E22" s="93">
        <f t="shared" si="3"/>
        <v>1461771</v>
      </c>
      <c r="F22" s="93">
        <f t="shared" si="3"/>
        <v>-656443</v>
      </c>
      <c r="G22" s="93">
        <f t="shared" si="3"/>
        <v>-3338774</v>
      </c>
      <c r="H22" s="93">
        <f t="shared" si="3"/>
        <v>-3233558</v>
      </c>
      <c r="I22" s="93">
        <f t="shared" si="3"/>
        <v>-7228775</v>
      </c>
      <c r="J22" s="93">
        <f t="shared" si="3"/>
        <v>-2359321</v>
      </c>
      <c r="K22" s="93">
        <f t="shared" si="3"/>
        <v>-1498944</v>
      </c>
      <c r="L22" s="93">
        <f t="shared" si="3"/>
        <v>2045655</v>
      </c>
      <c r="M22" s="93">
        <f t="shared" si="3"/>
        <v>-1812610</v>
      </c>
      <c r="N22" s="93">
        <f t="shared" si="3"/>
        <v>8861451</v>
      </c>
      <c r="O22" s="93">
        <f t="shared" si="3"/>
        <v>-15673568</v>
      </c>
      <c r="P22" s="93">
        <f t="shared" si="3"/>
        <v>9293016</v>
      </c>
      <c r="Q22" s="93">
        <f t="shared" si="3"/>
        <v>2480899</v>
      </c>
      <c r="R22" s="93">
        <f t="shared" si="3"/>
        <v>1859021</v>
      </c>
      <c r="S22" s="93">
        <f t="shared" si="3"/>
        <v>-1835554</v>
      </c>
      <c r="T22" s="93">
        <f t="shared" si="3"/>
        <v>-2089127</v>
      </c>
      <c r="U22" s="93">
        <f t="shared" si="3"/>
        <v>-2065660</v>
      </c>
      <c r="V22" s="93">
        <f t="shared" si="3"/>
        <v>-8626146</v>
      </c>
      <c r="W22" s="93">
        <f t="shared" si="3"/>
        <v>1461771</v>
      </c>
      <c r="X22" s="93">
        <f t="shared" si="3"/>
        <v>-10087917</v>
      </c>
      <c r="Y22" s="94">
        <f>+IF(W22&lt;&gt;0,(X22/W22)*100,0)</f>
        <v>-690.1160988964756</v>
      </c>
      <c r="Z22" s="95">
        <f t="shared" si="3"/>
        <v>1461771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-3873146</v>
      </c>
      <c r="C24" s="73">
        <f>SUM(C22:C23)</f>
        <v>0</v>
      </c>
      <c r="D24" s="74">
        <f aca="true" t="shared" si="4" ref="D24:Z24">SUM(D22:D23)</f>
        <v>981867</v>
      </c>
      <c r="E24" s="75">
        <f t="shared" si="4"/>
        <v>1461771</v>
      </c>
      <c r="F24" s="75">
        <f t="shared" si="4"/>
        <v>-656443</v>
      </c>
      <c r="G24" s="75">
        <f t="shared" si="4"/>
        <v>-3338774</v>
      </c>
      <c r="H24" s="75">
        <f t="shared" si="4"/>
        <v>-3233558</v>
      </c>
      <c r="I24" s="75">
        <f t="shared" si="4"/>
        <v>-7228775</v>
      </c>
      <c r="J24" s="75">
        <f t="shared" si="4"/>
        <v>-2359321</v>
      </c>
      <c r="K24" s="75">
        <f t="shared" si="4"/>
        <v>-1498944</v>
      </c>
      <c r="L24" s="75">
        <f t="shared" si="4"/>
        <v>2045655</v>
      </c>
      <c r="M24" s="75">
        <f t="shared" si="4"/>
        <v>-1812610</v>
      </c>
      <c r="N24" s="75">
        <f t="shared" si="4"/>
        <v>8861451</v>
      </c>
      <c r="O24" s="75">
        <f t="shared" si="4"/>
        <v>-15673568</v>
      </c>
      <c r="P24" s="75">
        <f t="shared" si="4"/>
        <v>9293016</v>
      </c>
      <c r="Q24" s="75">
        <f t="shared" si="4"/>
        <v>2480899</v>
      </c>
      <c r="R24" s="75">
        <f t="shared" si="4"/>
        <v>1859021</v>
      </c>
      <c r="S24" s="75">
        <f t="shared" si="4"/>
        <v>-1835554</v>
      </c>
      <c r="T24" s="75">
        <f t="shared" si="4"/>
        <v>-2089127</v>
      </c>
      <c r="U24" s="75">
        <f t="shared" si="4"/>
        <v>-2065660</v>
      </c>
      <c r="V24" s="75">
        <f t="shared" si="4"/>
        <v>-8626146</v>
      </c>
      <c r="W24" s="75">
        <f t="shared" si="4"/>
        <v>1461771</v>
      </c>
      <c r="X24" s="75">
        <f t="shared" si="4"/>
        <v>-10087917</v>
      </c>
      <c r="Y24" s="76">
        <f>+IF(W24&lt;&gt;0,(X24/W24)*100,0)</f>
        <v>-690.1160988964756</v>
      </c>
      <c r="Z24" s="77">
        <f t="shared" si="4"/>
        <v>1461771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52097</v>
      </c>
      <c r="C27" s="21">
        <v>0</v>
      </c>
      <c r="D27" s="103">
        <v>743800</v>
      </c>
      <c r="E27" s="104">
        <v>1247800</v>
      </c>
      <c r="F27" s="104">
        <v>0</v>
      </c>
      <c r="G27" s="104">
        <v>2360</v>
      </c>
      <c r="H27" s="104">
        <v>0</v>
      </c>
      <c r="I27" s="104">
        <v>2360</v>
      </c>
      <c r="J27" s="104">
        <v>-1180</v>
      </c>
      <c r="K27" s="104">
        <v>12074</v>
      </c>
      <c r="L27" s="104">
        <v>0</v>
      </c>
      <c r="M27" s="104">
        <v>10894</v>
      </c>
      <c r="N27" s="104">
        <v>35257</v>
      </c>
      <c r="O27" s="104">
        <v>8997</v>
      </c>
      <c r="P27" s="104">
        <v>39259</v>
      </c>
      <c r="Q27" s="104">
        <v>83513</v>
      </c>
      <c r="R27" s="104">
        <v>2015</v>
      </c>
      <c r="S27" s="104">
        <v>0</v>
      </c>
      <c r="T27" s="104">
        <v>26745</v>
      </c>
      <c r="U27" s="104">
        <v>28760</v>
      </c>
      <c r="V27" s="104">
        <v>125527</v>
      </c>
      <c r="W27" s="104">
        <v>1247800</v>
      </c>
      <c r="X27" s="104">
        <v>-1122273</v>
      </c>
      <c r="Y27" s="105">
        <v>-89.94</v>
      </c>
      <c r="Z27" s="106">
        <v>1247800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743800</v>
      </c>
      <c r="E31" s="59">
        <v>1247800</v>
      </c>
      <c r="F31" s="59">
        <v>0</v>
      </c>
      <c r="G31" s="59">
        <v>2360</v>
      </c>
      <c r="H31" s="59">
        <v>0</v>
      </c>
      <c r="I31" s="59">
        <v>2360</v>
      </c>
      <c r="J31" s="59">
        <v>-1180</v>
      </c>
      <c r="K31" s="59">
        <v>12074</v>
      </c>
      <c r="L31" s="59">
        <v>0</v>
      </c>
      <c r="M31" s="59">
        <v>10894</v>
      </c>
      <c r="N31" s="59">
        <v>35257</v>
      </c>
      <c r="O31" s="59">
        <v>8997</v>
      </c>
      <c r="P31" s="59">
        <v>39259</v>
      </c>
      <c r="Q31" s="59">
        <v>83513</v>
      </c>
      <c r="R31" s="59">
        <v>2015</v>
      </c>
      <c r="S31" s="59">
        <v>0</v>
      </c>
      <c r="T31" s="59">
        <v>26745</v>
      </c>
      <c r="U31" s="59">
        <v>28760</v>
      </c>
      <c r="V31" s="59">
        <v>125527</v>
      </c>
      <c r="W31" s="59">
        <v>1247800</v>
      </c>
      <c r="X31" s="59">
        <v>-1122273</v>
      </c>
      <c r="Y31" s="60">
        <v>-89.94</v>
      </c>
      <c r="Z31" s="61">
        <v>1247800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743800</v>
      </c>
      <c r="E32" s="104">
        <f t="shared" si="5"/>
        <v>1247800</v>
      </c>
      <c r="F32" s="104">
        <f t="shared" si="5"/>
        <v>0</v>
      </c>
      <c r="G32" s="104">
        <f t="shared" si="5"/>
        <v>2360</v>
      </c>
      <c r="H32" s="104">
        <f t="shared" si="5"/>
        <v>0</v>
      </c>
      <c r="I32" s="104">
        <f t="shared" si="5"/>
        <v>2360</v>
      </c>
      <c r="J32" s="104">
        <f t="shared" si="5"/>
        <v>-1180</v>
      </c>
      <c r="K32" s="104">
        <f t="shared" si="5"/>
        <v>12074</v>
      </c>
      <c r="L32" s="104">
        <f t="shared" si="5"/>
        <v>0</v>
      </c>
      <c r="M32" s="104">
        <f t="shared" si="5"/>
        <v>10894</v>
      </c>
      <c r="N32" s="104">
        <f t="shared" si="5"/>
        <v>35257</v>
      </c>
      <c r="O32" s="104">
        <f t="shared" si="5"/>
        <v>8997</v>
      </c>
      <c r="P32" s="104">
        <f t="shared" si="5"/>
        <v>39259</v>
      </c>
      <c r="Q32" s="104">
        <f t="shared" si="5"/>
        <v>83513</v>
      </c>
      <c r="R32" s="104">
        <f t="shared" si="5"/>
        <v>2015</v>
      </c>
      <c r="S32" s="104">
        <f t="shared" si="5"/>
        <v>0</v>
      </c>
      <c r="T32" s="104">
        <f t="shared" si="5"/>
        <v>26745</v>
      </c>
      <c r="U32" s="104">
        <f t="shared" si="5"/>
        <v>28760</v>
      </c>
      <c r="V32" s="104">
        <f t="shared" si="5"/>
        <v>125527</v>
      </c>
      <c r="W32" s="104">
        <f t="shared" si="5"/>
        <v>1247800</v>
      </c>
      <c r="X32" s="104">
        <f t="shared" si="5"/>
        <v>-1122273</v>
      </c>
      <c r="Y32" s="105">
        <f>+IF(W32&lt;&gt;0,(X32/W32)*100,0)</f>
        <v>-89.94013463696106</v>
      </c>
      <c r="Z32" s="106">
        <f t="shared" si="5"/>
        <v>1247800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437094</v>
      </c>
      <c r="C35" s="18">
        <v>0</v>
      </c>
      <c r="D35" s="58">
        <v>2244</v>
      </c>
      <c r="E35" s="59">
        <v>2261</v>
      </c>
      <c r="F35" s="59">
        <v>-15456</v>
      </c>
      <c r="G35" s="59">
        <v>1048607</v>
      </c>
      <c r="H35" s="59">
        <v>-731817</v>
      </c>
      <c r="I35" s="59">
        <v>301334</v>
      </c>
      <c r="J35" s="59">
        <v>-625192</v>
      </c>
      <c r="K35" s="59">
        <v>1515780</v>
      </c>
      <c r="L35" s="59">
        <v>3264184</v>
      </c>
      <c r="M35" s="59">
        <v>4154772</v>
      </c>
      <c r="N35" s="59">
        <v>11658424</v>
      </c>
      <c r="O35" s="59">
        <v>-8981904</v>
      </c>
      <c r="P35" s="59">
        <v>1516503</v>
      </c>
      <c r="Q35" s="59">
        <v>4193023</v>
      </c>
      <c r="R35" s="59">
        <v>3679746</v>
      </c>
      <c r="S35" s="59">
        <v>-1585631</v>
      </c>
      <c r="T35" s="59">
        <v>-1586478</v>
      </c>
      <c r="U35" s="59">
        <v>507637</v>
      </c>
      <c r="V35" s="59">
        <v>9156766</v>
      </c>
      <c r="W35" s="59">
        <v>2261</v>
      </c>
      <c r="X35" s="59">
        <v>9154505</v>
      </c>
      <c r="Y35" s="60">
        <v>404887.44</v>
      </c>
      <c r="Z35" s="61">
        <v>2261</v>
      </c>
    </row>
    <row r="36" spans="1:26" ht="12.75">
      <c r="A36" s="57" t="s">
        <v>53</v>
      </c>
      <c r="B36" s="18">
        <v>52097</v>
      </c>
      <c r="C36" s="18">
        <v>0</v>
      </c>
      <c r="D36" s="58">
        <v>743908</v>
      </c>
      <c r="E36" s="59">
        <v>1247908</v>
      </c>
      <c r="F36" s="59">
        <v>0</v>
      </c>
      <c r="G36" s="59">
        <v>2360</v>
      </c>
      <c r="H36" s="59">
        <v>0</v>
      </c>
      <c r="I36" s="59">
        <v>2360</v>
      </c>
      <c r="J36" s="59">
        <v>-1180</v>
      </c>
      <c r="K36" s="59">
        <v>12074</v>
      </c>
      <c r="L36" s="59">
        <v>0</v>
      </c>
      <c r="M36" s="59">
        <v>10894</v>
      </c>
      <c r="N36" s="59">
        <v>35257</v>
      </c>
      <c r="O36" s="59">
        <v>8997</v>
      </c>
      <c r="P36" s="59">
        <v>39259</v>
      </c>
      <c r="Q36" s="59">
        <v>83513</v>
      </c>
      <c r="R36" s="59">
        <v>2015</v>
      </c>
      <c r="S36" s="59">
        <v>0</v>
      </c>
      <c r="T36" s="59">
        <v>26745</v>
      </c>
      <c r="U36" s="59">
        <v>28760</v>
      </c>
      <c r="V36" s="59">
        <v>125527</v>
      </c>
      <c r="W36" s="59">
        <v>1247908</v>
      </c>
      <c r="X36" s="59">
        <v>-1122381</v>
      </c>
      <c r="Y36" s="60">
        <v>-89.94</v>
      </c>
      <c r="Z36" s="61">
        <v>1247908</v>
      </c>
    </row>
    <row r="37" spans="1:26" ht="12.75">
      <c r="A37" s="57" t="s">
        <v>54</v>
      </c>
      <c r="B37" s="18">
        <v>4362337</v>
      </c>
      <c r="C37" s="18">
        <v>0</v>
      </c>
      <c r="D37" s="58">
        <v>2160</v>
      </c>
      <c r="E37" s="59">
        <v>2148</v>
      </c>
      <c r="F37" s="59">
        <v>644541</v>
      </c>
      <c r="G37" s="59">
        <v>4389741</v>
      </c>
      <c r="H37" s="59">
        <v>0</v>
      </c>
      <c r="I37" s="59">
        <v>5034282</v>
      </c>
      <c r="J37" s="59">
        <v>0</v>
      </c>
      <c r="K37" s="59">
        <v>0</v>
      </c>
      <c r="L37" s="59">
        <v>17258</v>
      </c>
      <c r="M37" s="59">
        <v>17258</v>
      </c>
      <c r="N37" s="59">
        <v>-62092</v>
      </c>
      <c r="O37" s="59">
        <v>0</v>
      </c>
      <c r="P37" s="59">
        <v>-1120</v>
      </c>
      <c r="Q37" s="59">
        <v>-63212</v>
      </c>
      <c r="R37" s="59">
        <v>1237</v>
      </c>
      <c r="S37" s="59">
        <v>-930</v>
      </c>
      <c r="T37" s="59">
        <v>-590343</v>
      </c>
      <c r="U37" s="59">
        <v>-590036</v>
      </c>
      <c r="V37" s="59">
        <v>4398292</v>
      </c>
      <c r="W37" s="59">
        <v>2148</v>
      </c>
      <c r="X37" s="59">
        <v>4396144</v>
      </c>
      <c r="Y37" s="60">
        <v>204662.2</v>
      </c>
      <c r="Z37" s="61">
        <v>2148</v>
      </c>
    </row>
    <row r="38" spans="1:26" ht="12.75">
      <c r="A38" s="57" t="s">
        <v>55</v>
      </c>
      <c r="B38" s="18">
        <v>0</v>
      </c>
      <c r="C38" s="18">
        <v>0</v>
      </c>
      <c r="D38" s="58">
        <v>1476</v>
      </c>
      <c r="E38" s="59">
        <v>1476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1476</v>
      </c>
      <c r="X38" s="59">
        <v>-1476</v>
      </c>
      <c r="Y38" s="60">
        <v>-100</v>
      </c>
      <c r="Z38" s="61">
        <v>1476</v>
      </c>
    </row>
    <row r="39" spans="1:26" ht="12.75">
      <c r="A39" s="57" t="s">
        <v>56</v>
      </c>
      <c r="B39" s="18">
        <v>0</v>
      </c>
      <c r="C39" s="18">
        <v>0</v>
      </c>
      <c r="D39" s="58">
        <v>-239351</v>
      </c>
      <c r="E39" s="59">
        <v>-215226</v>
      </c>
      <c r="F39" s="59">
        <v>-3554</v>
      </c>
      <c r="G39" s="59">
        <v>0</v>
      </c>
      <c r="H39" s="59">
        <v>2501741</v>
      </c>
      <c r="I39" s="59">
        <v>2498187</v>
      </c>
      <c r="J39" s="59">
        <v>1732949</v>
      </c>
      <c r="K39" s="59">
        <v>3026798</v>
      </c>
      <c r="L39" s="59">
        <v>1201271</v>
      </c>
      <c r="M39" s="59">
        <v>5961018</v>
      </c>
      <c r="N39" s="59">
        <v>2894322</v>
      </c>
      <c r="O39" s="59">
        <v>6700661</v>
      </c>
      <c r="P39" s="59">
        <v>-7736134</v>
      </c>
      <c r="Q39" s="59">
        <v>1858849</v>
      </c>
      <c r="R39" s="59">
        <v>1821503</v>
      </c>
      <c r="S39" s="59">
        <v>250853</v>
      </c>
      <c r="T39" s="59">
        <v>1119737</v>
      </c>
      <c r="U39" s="59">
        <v>3192093</v>
      </c>
      <c r="V39" s="59">
        <v>13510147</v>
      </c>
      <c r="W39" s="59">
        <v>-215226</v>
      </c>
      <c r="X39" s="59">
        <v>13725373</v>
      </c>
      <c r="Y39" s="60">
        <v>-6377.19</v>
      </c>
      <c r="Z39" s="61">
        <v>-215226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-95972106</v>
      </c>
      <c r="E42" s="59">
        <v>-102182337</v>
      </c>
      <c r="F42" s="59">
        <v>-658592</v>
      </c>
      <c r="G42" s="59">
        <v>-3414995</v>
      </c>
      <c r="H42" s="59">
        <v>-7213082</v>
      </c>
      <c r="I42" s="59">
        <v>-11286669</v>
      </c>
      <c r="J42" s="59">
        <v>-6705439</v>
      </c>
      <c r="K42" s="59">
        <v>-6875739</v>
      </c>
      <c r="L42" s="59">
        <v>-8500497</v>
      </c>
      <c r="M42" s="59">
        <v>-22081675</v>
      </c>
      <c r="N42" s="59">
        <v>-5559916</v>
      </c>
      <c r="O42" s="59">
        <v>-7085543</v>
      </c>
      <c r="P42" s="59">
        <v>-7114580</v>
      </c>
      <c r="Q42" s="59">
        <v>-19760039</v>
      </c>
      <c r="R42" s="59">
        <v>-7149301</v>
      </c>
      <c r="S42" s="59">
        <v>-5362845</v>
      </c>
      <c r="T42" s="59">
        <v>-8111851</v>
      </c>
      <c r="U42" s="59">
        <v>-20623997</v>
      </c>
      <c r="V42" s="59">
        <v>-73752380</v>
      </c>
      <c r="W42" s="59">
        <v>-102182337</v>
      </c>
      <c r="X42" s="59">
        <v>28429957</v>
      </c>
      <c r="Y42" s="60">
        <v>-27.82</v>
      </c>
      <c r="Z42" s="61">
        <v>-102182337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12</v>
      </c>
      <c r="E44" s="59">
        <v>0</v>
      </c>
      <c r="F44" s="59">
        <v>-1</v>
      </c>
      <c r="G44" s="59">
        <v>0</v>
      </c>
      <c r="H44" s="59">
        <v>0</v>
      </c>
      <c r="I44" s="59">
        <v>-1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</v>
      </c>
      <c r="W44" s="59">
        <v>12</v>
      </c>
      <c r="X44" s="59">
        <v>-13</v>
      </c>
      <c r="Y44" s="60">
        <v>-108.33</v>
      </c>
      <c r="Z44" s="61">
        <v>0</v>
      </c>
    </row>
    <row r="45" spans="1:26" ht="12.75">
      <c r="A45" s="68" t="s">
        <v>61</v>
      </c>
      <c r="B45" s="21">
        <v>16756</v>
      </c>
      <c r="C45" s="21">
        <v>0</v>
      </c>
      <c r="D45" s="103">
        <v>-95971746</v>
      </c>
      <c r="E45" s="104">
        <v>-102181989</v>
      </c>
      <c r="F45" s="104">
        <v>-658593</v>
      </c>
      <c r="G45" s="104">
        <f>+F45+G42+G43+G44+G83</f>
        <v>-4073588</v>
      </c>
      <c r="H45" s="104">
        <f>+G45+H42+H43+H44+H83</f>
        <v>-11286670</v>
      </c>
      <c r="I45" s="104">
        <f>+H45</f>
        <v>-11286670</v>
      </c>
      <c r="J45" s="104">
        <f>+H45+J42+J43+J44+J83</f>
        <v>-17992109</v>
      </c>
      <c r="K45" s="104">
        <f>+J45+K42+K43+K44+K83</f>
        <v>-24867848</v>
      </c>
      <c r="L45" s="104">
        <f>+K45+L42+L43+L44+L83</f>
        <v>-33368345</v>
      </c>
      <c r="M45" s="104">
        <f>+L45</f>
        <v>-33368345</v>
      </c>
      <c r="N45" s="104">
        <f>+L45+N42+N43+N44+N83</f>
        <v>-38928261</v>
      </c>
      <c r="O45" s="104">
        <f>+N45+O42+O43+O44+O83</f>
        <v>-46013804</v>
      </c>
      <c r="P45" s="104">
        <f>+O45+P42+P43+P44+P83</f>
        <v>-53128384</v>
      </c>
      <c r="Q45" s="104">
        <f>+P45</f>
        <v>-53128384</v>
      </c>
      <c r="R45" s="104">
        <f>+P45+R42+R43+R44+R83</f>
        <v>-60277685</v>
      </c>
      <c r="S45" s="104">
        <f>+R45+S42+S43+S44+S83</f>
        <v>-65640530</v>
      </c>
      <c r="T45" s="104">
        <f>+S45+T42+T43+T44+T83</f>
        <v>-73752381</v>
      </c>
      <c r="U45" s="104">
        <f>+T45</f>
        <v>-73752381</v>
      </c>
      <c r="V45" s="104">
        <f>+U45</f>
        <v>-73752381</v>
      </c>
      <c r="W45" s="104">
        <f>+W83+W42+W43+W44</f>
        <v>-102182296</v>
      </c>
      <c r="X45" s="104">
        <f>+V45-W45</f>
        <v>28429915</v>
      </c>
      <c r="Y45" s="105">
        <f>+IF(W45&lt;&gt;0,+(X45/W45)*100,0)</f>
        <v>-27.8227404481105</v>
      </c>
      <c r="Z45" s="106">
        <v>-102181989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6734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16756</v>
      </c>
      <c r="C83" s="18"/>
      <c r="D83" s="19">
        <v>348</v>
      </c>
      <c r="E83" s="20">
        <v>348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29</v>
      </c>
      <c r="X83" s="20"/>
      <c r="Y83" s="19"/>
      <c r="Z83" s="22">
        <v>348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42146144</v>
      </c>
      <c r="C5" s="18">
        <v>0</v>
      </c>
      <c r="D5" s="58">
        <v>46908626</v>
      </c>
      <c r="E5" s="59">
        <v>46019079</v>
      </c>
      <c r="F5" s="59">
        <v>8861381</v>
      </c>
      <c r="G5" s="59">
        <v>3407131</v>
      </c>
      <c r="H5" s="59">
        <v>3409965</v>
      </c>
      <c r="I5" s="59">
        <v>15678477</v>
      </c>
      <c r="J5" s="59">
        <v>3338410</v>
      </c>
      <c r="K5" s="59">
        <v>3391400</v>
      </c>
      <c r="L5" s="59">
        <v>3393858</v>
      </c>
      <c r="M5" s="59">
        <v>10123668</v>
      </c>
      <c r="N5" s="59">
        <v>2929235</v>
      </c>
      <c r="O5" s="59">
        <v>3322310</v>
      </c>
      <c r="P5" s="59">
        <v>3369110</v>
      </c>
      <c r="Q5" s="59">
        <v>9620655</v>
      </c>
      <c r="R5" s="59">
        <v>3369918</v>
      </c>
      <c r="S5" s="59">
        <v>3369898</v>
      </c>
      <c r="T5" s="59">
        <v>3363756</v>
      </c>
      <c r="U5" s="59">
        <v>10103572</v>
      </c>
      <c r="V5" s="59">
        <v>45526372</v>
      </c>
      <c r="W5" s="59">
        <v>46019079</v>
      </c>
      <c r="X5" s="59">
        <v>-492707</v>
      </c>
      <c r="Y5" s="60">
        <v>-1.07</v>
      </c>
      <c r="Z5" s="61">
        <v>46019079</v>
      </c>
    </row>
    <row r="6" spans="1:26" ht="12.75">
      <c r="A6" s="57" t="s">
        <v>32</v>
      </c>
      <c r="B6" s="18">
        <v>128887500</v>
      </c>
      <c r="C6" s="18">
        <v>0</v>
      </c>
      <c r="D6" s="58">
        <v>154476840</v>
      </c>
      <c r="E6" s="59">
        <v>145987661</v>
      </c>
      <c r="F6" s="59">
        <v>15059090</v>
      </c>
      <c r="G6" s="59">
        <v>14199414</v>
      </c>
      <c r="H6" s="59">
        <v>13666744</v>
      </c>
      <c r="I6" s="59">
        <v>42925248</v>
      </c>
      <c r="J6" s="59">
        <v>11695064</v>
      </c>
      <c r="K6" s="59">
        <v>12104958</v>
      </c>
      <c r="L6" s="59">
        <v>12902297</v>
      </c>
      <c r="M6" s="59">
        <v>36702319</v>
      </c>
      <c r="N6" s="59">
        <v>13644558</v>
      </c>
      <c r="O6" s="59">
        <v>5628174</v>
      </c>
      <c r="P6" s="59">
        <v>14523650</v>
      </c>
      <c r="Q6" s="59">
        <v>33796382</v>
      </c>
      <c r="R6" s="59">
        <v>8239549</v>
      </c>
      <c r="S6" s="59">
        <v>12615160</v>
      </c>
      <c r="T6" s="59">
        <v>13738786</v>
      </c>
      <c r="U6" s="59">
        <v>34593495</v>
      </c>
      <c r="V6" s="59">
        <v>148017444</v>
      </c>
      <c r="W6" s="59">
        <v>145987661</v>
      </c>
      <c r="X6" s="59">
        <v>2029783</v>
      </c>
      <c r="Y6" s="60">
        <v>1.39</v>
      </c>
      <c r="Z6" s="61">
        <v>145987661</v>
      </c>
    </row>
    <row r="7" spans="1:26" ht="12.75">
      <c r="A7" s="57" t="s">
        <v>33</v>
      </c>
      <c r="B7" s="18">
        <v>892942</v>
      </c>
      <c r="C7" s="18">
        <v>0</v>
      </c>
      <c r="D7" s="58">
        <v>2012516</v>
      </c>
      <c r="E7" s="59">
        <v>287907</v>
      </c>
      <c r="F7" s="59">
        <v>34616</v>
      </c>
      <c r="G7" s="59">
        <v>84053</v>
      </c>
      <c r="H7" s="59">
        <v>39597</v>
      </c>
      <c r="I7" s="59">
        <v>158266</v>
      </c>
      <c r="J7" s="59">
        <v>23331</v>
      </c>
      <c r="K7" s="59">
        <v>33070</v>
      </c>
      <c r="L7" s="59">
        <v>18446</v>
      </c>
      <c r="M7" s="59">
        <v>74847</v>
      </c>
      <c r="N7" s="59">
        <v>10841</v>
      </c>
      <c r="O7" s="59">
        <v>-2</v>
      </c>
      <c r="P7" s="59">
        <v>0</v>
      </c>
      <c r="Q7" s="59">
        <v>10839</v>
      </c>
      <c r="R7" s="59">
        <v>0</v>
      </c>
      <c r="S7" s="59">
        <v>0</v>
      </c>
      <c r="T7" s="59">
        <v>0</v>
      </c>
      <c r="U7" s="59">
        <v>0</v>
      </c>
      <c r="V7" s="59">
        <v>243952</v>
      </c>
      <c r="W7" s="59">
        <v>287907</v>
      </c>
      <c r="X7" s="59">
        <v>-43955</v>
      </c>
      <c r="Y7" s="60">
        <v>-15.27</v>
      </c>
      <c r="Z7" s="61">
        <v>287907</v>
      </c>
    </row>
    <row r="8" spans="1:26" ht="12.75">
      <c r="A8" s="57" t="s">
        <v>34</v>
      </c>
      <c r="B8" s="18">
        <v>79942747</v>
      </c>
      <c r="C8" s="18">
        <v>0</v>
      </c>
      <c r="D8" s="58">
        <v>79532696</v>
      </c>
      <c r="E8" s="59">
        <v>89001568</v>
      </c>
      <c r="F8" s="59">
        <v>20500000</v>
      </c>
      <c r="G8" s="59">
        <v>1542598</v>
      </c>
      <c r="H8" s="59">
        <v>926396</v>
      </c>
      <c r="I8" s="59">
        <v>22968994</v>
      </c>
      <c r="J8" s="59">
        <v>1089889</v>
      </c>
      <c r="K8" s="59">
        <v>3016569</v>
      </c>
      <c r="L8" s="59">
        <v>17746527</v>
      </c>
      <c r="M8" s="59">
        <v>21852985</v>
      </c>
      <c r="N8" s="59">
        <v>1485289</v>
      </c>
      <c r="O8" s="59">
        <v>130971</v>
      </c>
      <c r="P8" s="59">
        <v>13693207</v>
      </c>
      <c r="Q8" s="59">
        <v>15309467</v>
      </c>
      <c r="R8" s="59">
        <v>1515990</v>
      </c>
      <c r="S8" s="59">
        <v>759025</v>
      </c>
      <c r="T8" s="59">
        <v>3422580</v>
      </c>
      <c r="U8" s="59">
        <v>5697595</v>
      </c>
      <c r="V8" s="59">
        <v>65829041</v>
      </c>
      <c r="W8" s="59">
        <v>89001568</v>
      </c>
      <c r="X8" s="59">
        <v>-23172527</v>
      </c>
      <c r="Y8" s="60">
        <v>-26.04</v>
      </c>
      <c r="Z8" s="61">
        <v>89001568</v>
      </c>
    </row>
    <row r="9" spans="1:26" ht="12.75">
      <c r="A9" s="57" t="s">
        <v>35</v>
      </c>
      <c r="B9" s="18">
        <v>33187440</v>
      </c>
      <c r="C9" s="18">
        <v>0</v>
      </c>
      <c r="D9" s="58">
        <v>40211579</v>
      </c>
      <c r="E9" s="59">
        <v>41420859</v>
      </c>
      <c r="F9" s="59">
        <v>1649276</v>
      </c>
      <c r="G9" s="59">
        <v>2094764</v>
      </c>
      <c r="H9" s="59">
        <v>1618917</v>
      </c>
      <c r="I9" s="59">
        <v>5362957</v>
      </c>
      <c r="J9" s="59">
        <v>1611797</v>
      </c>
      <c r="K9" s="59">
        <v>1526503</v>
      </c>
      <c r="L9" s="59">
        <v>1394789</v>
      </c>
      <c r="M9" s="59">
        <v>4533089</v>
      </c>
      <c r="N9" s="59">
        <v>5266062</v>
      </c>
      <c r="O9" s="59">
        <v>1305496</v>
      </c>
      <c r="P9" s="59">
        <v>1454813</v>
      </c>
      <c r="Q9" s="59">
        <v>8026371</v>
      </c>
      <c r="R9" s="59">
        <v>542399</v>
      </c>
      <c r="S9" s="59">
        <v>666517</v>
      </c>
      <c r="T9" s="59">
        <v>1329686</v>
      </c>
      <c r="U9" s="59">
        <v>2538602</v>
      </c>
      <c r="V9" s="59">
        <v>20461019</v>
      </c>
      <c r="W9" s="59">
        <v>41420859</v>
      </c>
      <c r="X9" s="59">
        <v>-20959840</v>
      </c>
      <c r="Y9" s="60">
        <v>-50.6</v>
      </c>
      <c r="Z9" s="61">
        <v>41420859</v>
      </c>
    </row>
    <row r="10" spans="1:26" ht="20.25">
      <c r="A10" s="62" t="s">
        <v>112</v>
      </c>
      <c r="B10" s="63">
        <f>SUM(B5:B9)</f>
        <v>285056773</v>
      </c>
      <c r="C10" s="63">
        <f>SUM(C5:C9)</f>
        <v>0</v>
      </c>
      <c r="D10" s="64">
        <f aca="true" t="shared" si="0" ref="D10:Z10">SUM(D5:D9)</f>
        <v>323142257</v>
      </c>
      <c r="E10" s="65">
        <f t="shared" si="0"/>
        <v>322717074</v>
      </c>
      <c r="F10" s="65">
        <f t="shared" si="0"/>
        <v>46104363</v>
      </c>
      <c r="G10" s="65">
        <f t="shared" si="0"/>
        <v>21327960</v>
      </c>
      <c r="H10" s="65">
        <f t="shared" si="0"/>
        <v>19661619</v>
      </c>
      <c r="I10" s="65">
        <f t="shared" si="0"/>
        <v>87093942</v>
      </c>
      <c r="J10" s="65">
        <f t="shared" si="0"/>
        <v>17758491</v>
      </c>
      <c r="K10" s="65">
        <f t="shared" si="0"/>
        <v>20072500</v>
      </c>
      <c r="L10" s="65">
        <f t="shared" si="0"/>
        <v>35455917</v>
      </c>
      <c r="M10" s="65">
        <f t="shared" si="0"/>
        <v>73286908</v>
      </c>
      <c r="N10" s="65">
        <f t="shared" si="0"/>
        <v>23335985</v>
      </c>
      <c r="O10" s="65">
        <f t="shared" si="0"/>
        <v>10386949</v>
      </c>
      <c r="P10" s="65">
        <f t="shared" si="0"/>
        <v>33040780</v>
      </c>
      <c r="Q10" s="65">
        <f t="shared" si="0"/>
        <v>66763714</v>
      </c>
      <c r="R10" s="65">
        <f t="shared" si="0"/>
        <v>13667856</v>
      </c>
      <c r="S10" s="65">
        <f t="shared" si="0"/>
        <v>17410600</v>
      </c>
      <c r="T10" s="65">
        <f t="shared" si="0"/>
        <v>21854808</v>
      </c>
      <c r="U10" s="65">
        <f t="shared" si="0"/>
        <v>52933264</v>
      </c>
      <c r="V10" s="65">
        <f t="shared" si="0"/>
        <v>280077828</v>
      </c>
      <c r="W10" s="65">
        <f t="shared" si="0"/>
        <v>322717074</v>
      </c>
      <c r="X10" s="65">
        <f t="shared" si="0"/>
        <v>-42639246</v>
      </c>
      <c r="Y10" s="66">
        <f>+IF(W10&lt;&gt;0,(X10/W10)*100,0)</f>
        <v>-13.212578272198886</v>
      </c>
      <c r="Z10" s="67">
        <f t="shared" si="0"/>
        <v>322717074</v>
      </c>
    </row>
    <row r="11" spans="1:26" ht="12.75">
      <c r="A11" s="57" t="s">
        <v>36</v>
      </c>
      <c r="B11" s="18">
        <v>95899652</v>
      </c>
      <c r="C11" s="18">
        <v>0</v>
      </c>
      <c r="D11" s="58">
        <v>119499420</v>
      </c>
      <c r="E11" s="59">
        <v>116878532</v>
      </c>
      <c r="F11" s="59">
        <v>8450551</v>
      </c>
      <c r="G11" s="59">
        <v>8669769</v>
      </c>
      <c r="H11" s="59">
        <v>8918451</v>
      </c>
      <c r="I11" s="59">
        <v>26038771</v>
      </c>
      <c r="J11" s="59">
        <v>8838497</v>
      </c>
      <c r="K11" s="59">
        <v>13802135</v>
      </c>
      <c r="L11" s="59">
        <v>9793730</v>
      </c>
      <c r="M11" s="59">
        <v>32434362</v>
      </c>
      <c r="N11" s="59">
        <v>10275957</v>
      </c>
      <c r="O11" s="59">
        <v>9358115</v>
      </c>
      <c r="P11" s="59">
        <v>9327765</v>
      </c>
      <c r="Q11" s="59">
        <v>28961837</v>
      </c>
      <c r="R11" s="59">
        <v>9127198</v>
      </c>
      <c r="S11" s="59">
        <v>9111672</v>
      </c>
      <c r="T11" s="59">
        <v>8783305</v>
      </c>
      <c r="U11" s="59">
        <v>27022175</v>
      </c>
      <c r="V11" s="59">
        <v>114457145</v>
      </c>
      <c r="W11" s="59">
        <v>116878532</v>
      </c>
      <c r="X11" s="59">
        <v>-2421387</v>
      </c>
      <c r="Y11" s="60">
        <v>-2.07</v>
      </c>
      <c r="Z11" s="61">
        <v>116878532</v>
      </c>
    </row>
    <row r="12" spans="1:26" ht="12.75">
      <c r="A12" s="57" t="s">
        <v>37</v>
      </c>
      <c r="B12" s="18">
        <v>5392291</v>
      </c>
      <c r="C12" s="18">
        <v>0</v>
      </c>
      <c r="D12" s="58">
        <v>5493000</v>
      </c>
      <c r="E12" s="59">
        <v>5576205</v>
      </c>
      <c r="F12" s="59">
        <v>371614</v>
      </c>
      <c r="G12" s="59">
        <v>371614</v>
      </c>
      <c r="H12" s="59">
        <v>382546</v>
      </c>
      <c r="I12" s="59">
        <v>1125774</v>
      </c>
      <c r="J12" s="59">
        <v>408866</v>
      </c>
      <c r="K12" s="59">
        <v>407112</v>
      </c>
      <c r="L12" s="59">
        <v>429275</v>
      </c>
      <c r="M12" s="59">
        <v>1245253</v>
      </c>
      <c r="N12" s="59">
        <v>568667</v>
      </c>
      <c r="O12" s="59">
        <v>429415</v>
      </c>
      <c r="P12" s="59">
        <v>429415</v>
      </c>
      <c r="Q12" s="59">
        <v>1427497</v>
      </c>
      <c r="R12" s="59">
        <v>429415</v>
      </c>
      <c r="S12" s="59">
        <v>-386078</v>
      </c>
      <c r="T12" s="59">
        <v>878550</v>
      </c>
      <c r="U12" s="59">
        <v>921887</v>
      </c>
      <c r="V12" s="59">
        <v>4720411</v>
      </c>
      <c r="W12" s="59">
        <v>5576205</v>
      </c>
      <c r="X12" s="59">
        <v>-855794</v>
      </c>
      <c r="Y12" s="60">
        <v>-15.35</v>
      </c>
      <c r="Z12" s="61">
        <v>5576205</v>
      </c>
    </row>
    <row r="13" spans="1:26" ht="12.75">
      <c r="A13" s="57" t="s">
        <v>113</v>
      </c>
      <c r="B13" s="18">
        <v>16251296</v>
      </c>
      <c r="C13" s="18">
        <v>0</v>
      </c>
      <c r="D13" s="58">
        <v>23355000</v>
      </c>
      <c r="E13" s="59">
        <v>20132470</v>
      </c>
      <c r="F13" s="59">
        <v>1933080</v>
      </c>
      <c r="G13" s="59">
        <v>1959412</v>
      </c>
      <c r="H13" s="59">
        <v>1946246</v>
      </c>
      <c r="I13" s="59">
        <v>5838738</v>
      </c>
      <c r="J13" s="59">
        <v>2049578</v>
      </c>
      <c r="K13" s="59">
        <v>1933329</v>
      </c>
      <c r="L13" s="59">
        <v>1933329</v>
      </c>
      <c r="M13" s="59">
        <v>5916236</v>
      </c>
      <c r="N13" s="59">
        <v>1933329</v>
      </c>
      <c r="O13" s="59">
        <v>-11762557</v>
      </c>
      <c r="P13" s="59">
        <v>13930441</v>
      </c>
      <c r="Q13" s="59">
        <v>4101213</v>
      </c>
      <c r="R13" s="59">
        <v>1374663</v>
      </c>
      <c r="S13" s="59">
        <v>1374663</v>
      </c>
      <c r="T13" s="59">
        <v>1381957</v>
      </c>
      <c r="U13" s="59">
        <v>4131283</v>
      </c>
      <c r="V13" s="59">
        <v>19987470</v>
      </c>
      <c r="W13" s="59">
        <v>20132470</v>
      </c>
      <c r="X13" s="59">
        <v>-145000</v>
      </c>
      <c r="Y13" s="60">
        <v>-0.72</v>
      </c>
      <c r="Z13" s="61">
        <v>20132470</v>
      </c>
    </row>
    <row r="14" spans="1:26" ht="12.75">
      <c r="A14" s="57" t="s">
        <v>38</v>
      </c>
      <c r="B14" s="18">
        <v>8455545</v>
      </c>
      <c r="C14" s="18">
        <v>0</v>
      </c>
      <c r="D14" s="58">
        <v>8449015</v>
      </c>
      <c r="E14" s="59">
        <v>8651709</v>
      </c>
      <c r="F14" s="59">
        <v>76861</v>
      </c>
      <c r="G14" s="59">
        <v>0</v>
      </c>
      <c r="H14" s="59">
        <v>2410581</v>
      </c>
      <c r="I14" s="59">
        <v>2487442</v>
      </c>
      <c r="J14" s="59">
        <v>307531</v>
      </c>
      <c r="K14" s="59">
        <v>281138</v>
      </c>
      <c r="L14" s="59">
        <v>437020</v>
      </c>
      <c r="M14" s="59">
        <v>1025689</v>
      </c>
      <c r="N14" s="59">
        <v>197559</v>
      </c>
      <c r="O14" s="59">
        <v>113599</v>
      </c>
      <c r="P14" s="59">
        <v>2128809</v>
      </c>
      <c r="Q14" s="59">
        <v>2439967</v>
      </c>
      <c r="R14" s="59">
        <v>562872</v>
      </c>
      <c r="S14" s="59">
        <v>201661</v>
      </c>
      <c r="T14" s="59">
        <v>1081831</v>
      </c>
      <c r="U14" s="59">
        <v>1846364</v>
      </c>
      <c r="V14" s="59">
        <v>7799462</v>
      </c>
      <c r="W14" s="59">
        <v>8651709</v>
      </c>
      <c r="X14" s="59">
        <v>-852247</v>
      </c>
      <c r="Y14" s="60">
        <v>-9.85</v>
      </c>
      <c r="Z14" s="61">
        <v>8651709</v>
      </c>
    </row>
    <row r="15" spans="1:26" ht="12.75">
      <c r="A15" s="57" t="s">
        <v>39</v>
      </c>
      <c r="B15" s="18">
        <v>81473188</v>
      </c>
      <c r="C15" s="18">
        <v>0</v>
      </c>
      <c r="D15" s="58">
        <v>91710742</v>
      </c>
      <c r="E15" s="59">
        <v>94971745</v>
      </c>
      <c r="F15" s="59">
        <v>4525165</v>
      </c>
      <c r="G15" s="59">
        <v>10714129</v>
      </c>
      <c r="H15" s="59">
        <v>1141615</v>
      </c>
      <c r="I15" s="59">
        <v>16380909</v>
      </c>
      <c r="J15" s="59">
        <v>14948327</v>
      </c>
      <c r="K15" s="59">
        <v>6355063</v>
      </c>
      <c r="L15" s="59">
        <v>1395024</v>
      </c>
      <c r="M15" s="59">
        <v>22698414</v>
      </c>
      <c r="N15" s="59">
        <v>11691264</v>
      </c>
      <c r="O15" s="59">
        <v>6551338</v>
      </c>
      <c r="P15" s="59">
        <v>6901618</v>
      </c>
      <c r="Q15" s="59">
        <v>25144220</v>
      </c>
      <c r="R15" s="59">
        <v>6271345</v>
      </c>
      <c r="S15" s="59">
        <v>6335231</v>
      </c>
      <c r="T15" s="59">
        <v>8776384</v>
      </c>
      <c r="U15" s="59">
        <v>21382960</v>
      </c>
      <c r="V15" s="59">
        <v>85606503</v>
      </c>
      <c r="W15" s="59">
        <v>94971745</v>
      </c>
      <c r="X15" s="59">
        <v>-9365242</v>
      </c>
      <c r="Y15" s="60">
        <v>-9.86</v>
      </c>
      <c r="Z15" s="61">
        <v>94971745</v>
      </c>
    </row>
    <row r="16" spans="1:26" ht="12.75">
      <c r="A16" s="57" t="s">
        <v>34</v>
      </c>
      <c r="B16" s="18">
        <v>1131688</v>
      </c>
      <c r="C16" s="18">
        <v>0</v>
      </c>
      <c r="D16" s="58">
        <v>4120525</v>
      </c>
      <c r="E16" s="59">
        <v>4661572</v>
      </c>
      <c r="F16" s="59">
        <v>3000</v>
      </c>
      <c r="G16" s="59">
        <v>7881</v>
      </c>
      <c r="H16" s="59">
        <v>6500</v>
      </c>
      <c r="I16" s="59">
        <v>17381</v>
      </c>
      <c r="J16" s="59">
        <v>64000</v>
      </c>
      <c r="K16" s="59">
        <v>45306</v>
      </c>
      <c r="L16" s="59">
        <v>0</v>
      </c>
      <c r="M16" s="59">
        <v>109306</v>
      </c>
      <c r="N16" s="59">
        <v>203742</v>
      </c>
      <c r="O16" s="59">
        <v>34732</v>
      </c>
      <c r="P16" s="59">
        <v>13170</v>
      </c>
      <c r="Q16" s="59">
        <v>251644</v>
      </c>
      <c r="R16" s="59">
        <v>0</v>
      </c>
      <c r="S16" s="59">
        <v>2500</v>
      </c>
      <c r="T16" s="59">
        <v>1846202</v>
      </c>
      <c r="U16" s="59">
        <v>1848702</v>
      </c>
      <c r="V16" s="59">
        <v>2227033</v>
      </c>
      <c r="W16" s="59">
        <v>4661572</v>
      </c>
      <c r="X16" s="59">
        <v>-2434539</v>
      </c>
      <c r="Y16" s="60">
        <v>-52.23</v>
      </c>
      <c r="Z16" s="61">
        <v>4661572</v>
      </c>
    </row>
    <row r="17" spans="1:26" ht="12.75">
      <c r="A17" s="57" t="s">
        <v>40</v>
      </c>
      <c r="B17" s="18">
        <v>95302030</v>
      </c>
      <c r="C17" s="18">
        <v>0</v>
      </c>
      <c r="D17" s="58">
        <v>91453818</v>
      </c>
      <c r="E17" s="59">
        <v>107587069</v>
      </c>
      <c r="F17" s="59">
        <v>3977490</v>
      </c>
      <c r="G17" s="59">
        <v>6282553</v>
      </c>
      <c r="H17" s="59">
        <v>4463112</v>
      </c>
      <c r="I17" s="59">
        <v>14723155</v>
      </c>
      <c r="J17" s="59">
        <v>6127477</v>
      </c>
      <c r="K17" s="59">
        <v>8373543</v>
      </c>
      <c r="L17" s="59">
        <v>6167417</v>
      </c>
      <c r="M17" s="59">
        <v>20668437</v>
      </c>
      <c r="N17" s="59">
        <v>6426016</v>
      </c>
      <c r="O17" s="59">
        <v>5072041</v>
      </c>
      <c r="P17" s="59">
        <v>7899570</v>
      </c>
      <c r="Q17" s="59">
        <v>19397627</v>
      </c>
      <c r="R17" s="59">
        <v>6951153</v>
      </c>
      <c r="S17" s="59">
        <v>7450397</v>
      </c>
      <c r="T17" s="59">
        <v>11126932</v>
      </c>
      <c r="U17" s="59">
        <v>25528482</v>
      </c>
      <c r="V17" s="59">
        <v>80317701</v>
      </c>
      <c r="W17" s="59">
        <v>107587069</v>
      </c>
      <c r="X17" s="59">
        <v>-27269368</v>
      </c>
      <c r="Y17" s="60">
        <v>-25.35</v>
      </c>
      <c r="Z17" s="61">
        <v>107587069</v>
      </c>
    </row>
    <row r="18" spans="1:26" ht="12.75">
      <c r="A18" s="68" t="s">
        <v>41</v>
      </c>
      <c r="B18" s="69">
        <f>SUM(B11:B17)</f>
        <v>303905690</v>
      </c>
      <c r="C18" s="69">
        <f>SUM(C11:C17)</f>
        <v>0</v>
      </c>
      <c r="D18" s="70">
        <f aca="true" t="shared" si="1" ref="D18:Z18">SUM(D11:D17)</f>
        <v>344081520</v>
      </c>
      <c r="E18" s="71">
        <f t="shared" si="1"/>
        <v>358459302</v>
      </c>
      <c r="F18" s="71">
        <f t="shared" si="1"/>
        <v>19337761</v>
      </c>
      <c r="G18" s="71">
        <f t="shared" si="1"/>
        <v>28005358</v>
      </c>
      <c r="H18" s="71">
        <f t="shared" si="1"/>
        <v>19269051</v>
      </c>
      <c r="I18" s="71">
        <f t="shared" si="1"/>
        <v>66612170</v>
      </c>
      <c r="J18" s="71">
        <f t="shared" si="1"/>
        <v>32744276</v>
      </c>
      <c r="K18" s="71">
        <f t="shared" si="1"/>
        <v>31197626</v>
      </c>
      <c r="L18" s="71">
        <f t="shared" si="1"/>
        <v>20155795</v>
      </c>
      <c r="M18" s="71">
        <f t="shared" si="1"/>
        <v>84097697</v>
      </c>
      <c r="N18" s="71">
        <f t="shared" si="1"/>
        <v>31296534</v>
      </c>
      <c r="O18" s="71">
        <f t="shared" si="1"/>
        <v>9796683</v>
      </c>
      <c r="P18" s="71">
        <f t="shared" si="1"/>
        <v>40630788</v>
      </c>
      <c r="Q18" s="71">
        <f t="shared" si="1"/>
        <v>81724005</v>
      </c>
      <c r="R18" s="71">
        <f t="shared" si="1"/>
        <v>24716646</v>
      </c>
      <c r="S18" s="71">
        <f t="shared" si="1"/>
        <v>24090046</v>
      </c>
      <c r="T18" s="71">
        <f t="shared" si="1"/>
        <v>33875161</v>
      </c>
      <c r="U18" s="71">
        <f t="shared" si="1"/>
        <v>82681853</v>
      </c>
      <c r="V18" s="71">
        <f t="shared" si="1"/>
        <v>315115725</v>
      </c>
      <c r="W18" s="71">
        <f t="shared" si="1"/>
        <v>358459302</v>
      </c>
      <c r="X18" s="71">
        <f t="shared" si="1"/>
        <v>-43343577</v>
      </c>
      <c r="Y18" s="66">
        <f>+IF(W18&lt;&gt;0,(X18/W18)*100,0)</f>
        <v>-12.09163125581269</v>
      </c>
      <c r="Z18" s="72">
        <f t="shared" si="1"/>
        <v>358459302</v>
      </c>
    </row>
    <row r="19" spans="1:26" ht="12.75">
      <c r="A19" s="68" t="s">
        <v>42</v>
      </c>
      <c r="B19" s="73">
        <f>+B10-B18</f>
        <v>-18848917</v>
      </c>
      <c r="C19" s="73">
        <f>+C10-C18</f>
        <v>0</v>
      </c>
      <c r="D19" s="74">
        <f aca="true" t="shared" si="2" ref="D19:Z19">+D10-D18</f>
        <v>-20939263</v>
      </c>
      <c r="E19" s="75">
        <f t="shared" si="2"/>
        <v>-35742228</v>
      </c>
      <c r="F19" s="75">
        <f t="shared" si="2"/>
        <v>26766602</v>
      </c>
      <c r="G19" s="75">
        <f t="shared" si="2"/>
        <v>-6677398</v>
      </c>
      <c r="H19" s="75">
        <f t="shared" si="2"/>
        <v>392568</v>
      </c>
      <c r="I19" s="75">
        <f t="shared" si="2"/>
        <v>20481772</v>
      </c>
      <c r="J19" s="75">
        <f t="shared" si="2"/>
        <v>-14985785</v>
      </c>
      <c r="K19" s="75">
        <f t="shared" si="2"/>
        <v>-11125126</v>
      </c>
      <c r="L19" s="75">
        <f t="shared" si="2"/>
        <v>15300122</v>
      </c>
      <c r="M19" s="75">
        <f t="shared" si="2"/>
        <v>-10810789</v>
      </c>
      <c r="N19" s="75">
        <f t="shared" si="2"/>
        <v>-7960549</v>
      </c>
      <c r="O19" s="75">
        <f t="shared" si="2"/>
        <v>590266</v>
      </c>
      <c r="P19" s="75">
        <f t="shared" si="2"/>
        <v>-7590008</v>
      </c>
      <c r="Q19" s="75">
        <f t="shared" si="2"/>
        <v>-14960291</v>
      </c>
      <c r="R19" s="75">
        <f t="shared" si="2"/>
        <v>-11048790</v>
      </c>
      <c r="S19" s="75">
        <f t="shared" si="2"/>
        <v>-6679446</v>
      </c>
      <c r="T19" s="75">
        <f t="shared" si="2"/>
        <v>-12020353</v>
      </c>
      <c r="U19" s="75">
        <f t="shared" si="2"/>
        <v>-29748589</v>
      </c>
      <c r="V19" s="75">
        <f t="shared" si="2"/>
        <v>-35037897</v>
      </c>
      <c r="W19" s="75">
        <f>IF(E10=E18,0,W10-W18)</f>
        <v>-35742228</v>
      </c>
      <c r="X19" s="75">
        <f t="shared" si="2"/>
        <v>704331</v>
      </c>
      <c r="Y19" s="76">
        <f>+IF(W19&lt;&gt;0,(X19/W19)*100,0)</f>
        <v>-1.970585045789535</v>
      </c>
      <c r="Z19" s="77">
        <f t="shared" si="2"/>
        <v>-35742228</v>
      </c>
    </row>
    <row r="20" spans="1:26" ht="20.25">
      <c r="A20" s="78" t="s">
        <v>43</v>
      </c>
      <c r="B20" s="79">
        <v>87294945</v>
      </c>
      <c r="C20" s="79">
        <v>0</v>
      </c>
      <c r="D20" s="80">
        <v>52604304</v>
      </c>
      <c r="E20" s="81">
        <v>55859701</v>
      </c>
      <c r="F20" s="81">
        <v>0</v>
      </c>
      <c r="G20" s="81">
        <v>270526</v>
      </c>
      <c r="H20" s="81">
        <v>2736609</v>
      </c>
      <c r="I20" s="81">
        <v>3007135</v>
      </c>
      <c r="J20" s="81">
        <v>3804520</v>
      </c>
      <c r="K20" s="81">
        <v>1526903</v>
      </c>
      <c r="L20" s="81">
        <v>1303434</v>
      </c>
      <c r="M20" s="81">
        <v>6634857</v>
      </c>
      <c r="N20" s="81">
        <v>2951555</v>
      </c>
      <c r="O20" s="81">
        <v>2047966</v>
      </c>
      <c r="P20" s="81">
        <v>1900767</v>
      </c>
      <c r="Q20" s="81">
        <v>6900288</v>
      </c>
      <c r="R20" s="81">
        <v>361045</v>
      </c>
      <c r="S20" s="81">
        <v>2253115</v>
      </c>
      <c r="T20" s="81">
        <v>10638452</v>
      </c>
      <c r="U20" s="81">
        <v>13252612</v>
      </c>
      <c r="V20" s="81">
        <v>29794892</v>
      </c>
      <c r="W20" s="81">
        <v>55859701</v>
      </c>
      <c r="X20" s="81">
        <v>-26064809</v>
      </c>
      <c r="Y20" s="82">
        <v>-46.66</v>
      </c>
      <c r="Z20" s="83">
        <v>55859701</v>
      </c>
    </row>
    <row r="21" spans="1:26" ht="41.25">
      <c r="A21" s="84" t="s">
        <v>114</v>
      </c>
      <c r="B21" s="85">
        <v>11632580</v>
      </c>
      <c r="C21" s="85">
        <v>0</v>
      </c>
      <c r="D21" s="86">
        <v>1530000</v>
      </c>
      <c r="E21" s="87">
        <v>130000</v>
      </c>
      <c r="F21" s="87">
        <v>12905</v>
      </c>
      <c r="G21" s="87">
        <v>76335</v>
      </c>
      <c r="H21" s="87">
        <v>0</v>
      </c>
      <c r="I21" s="87">
        <v>89240</v>
      </c>
      <c r="J21" s="87">
        <v>0</v>
      </c>
      <c r="K21" s="87">
        <v>0</v>
      </c>
      <c r="L21" s="87">
        <v>0</v>
      </c>
      <c r="M21" s="87">
        <v>0</v>
      </c>
      <c r="N21" s="87">
        <v>31875</v>
      </c>
      <c r="O21" s="87">
        <v>0</v>
      </c>
      <c r="P21" s="87">
        <v>0</v>
      </c>
      <c r="Q21" s="87">
        <v>31875</v>
      </c>
      <c r="R21" s="87">
        <v>0</v>
      </c>
      <c r="S21" s="87">
        <v>0</v>
      </c>
      <c r="T21" s="87">
        <v>31875</v>
      </c>
      <c r="U21" s="87">
        <v>31875</v>
      </c>
      <c r="V21" s="87">
        <v>152990</v>
      </c>
      <c r="W21" s="87">
        <v>130000</v>
      </c>
      <c r="X21" s="87">
        <v>22990</v>
      </c>
      <c r="Y21" s="88">
        <v>17.68</v>
      </c>
      <c r="Z21" s="89">
        <v>130000</v>
      </c>
    </row>
    <row r="22" spans="1:26" ht="12.75">
      <c r="A22" s="90" t="s">
        <v>115</v>
      </c>
      <c r="B22" s="91">
        <f>SUM(B19:B21)</f>
        <v>80078608</v>
      </c>
      <c r="C22" s="91">
        <f>SUM(C19:C21)</f>
        <v>0</v>
      </c>
      <c r="D22" s="92">
        <f aca="true" t="shared" si="3" ref="D22:Z22">SUM(D19:D21)</f>
        <v>33195041</v>
      </c>
      <c r="E22" s="93">
        <f t="shared" si="3"/>
        <v>20247473</v>
      </c>
      <c r="F22" s="93">
        <f t="shared" si="3"/>
        <v>26779507</v>
      </c>
      <c r="G22" s="93">
        <f t="shared" si="3"/>
        <v>-6330537</v>
      </c>
      <c r="H22" s="93">
        <f t="shared" si="3"/>
        <v>3129177</v>
      </c>
      <c r="I22" s="93">
        <f t="shared" si="3"/>
        <v>23578147</v>
      </c>
      <c r="J22" s="93">
        <f t="shared" si="3"/>
        <v>-11181265</v>
      </c>
      <c r="K22" s="93">
        <f t="shared" si="3"/>
        <v>-9598223</v>
      </c>
      <c r="L22" s="93">
        <f t="shared" si="3"/>
        <v>16603556</v>
      </c>
      <c r="M22" s="93">
        <f t="shared" si="3"/>
        <v>-4175932</v>
      </c>
      <c r="N22" s="93">
        <f t="shared" si="3"/>
        <v>-4977119</v>
      </c>
      <c r="O22" s="93">
        <f t="shared" si="3"/>
        <v>2638232</v>
      </c>
      <c r="P22" s="93">
        <f t="shared" si="3"/>
        <v>-5689241</v>
      </c>
      <c r="Q22" s="93">
        <f t="shared" si="3"/>
        <v>-8028128</v>
      </c>
      <c r="R22" s="93">
        <f t="shared" si="3"/>
        <v>-10687745</v>
      </c>
      <c r="S22" s="93">
        <f t="shared" si="3"/>
        <v>-4426331</v>
      </c>
      <c r="T22" s="93">
        <f t="shared" si="3"/>
        <v>-1350026</v>
      </c>
      <c r="U22" s="93">
        <f t="shared" si="3"/>
        <v>-16464102</v>
      </c>
      <c r="V22" s="93">
        <f t="shared" si="3"/>
        <v>-5090015</v>
      </c>
      <c r="W22" s="93">
        <f t="shared" si="3"/>
        <v>20247473</v>
      </c>
      <c r="X22" s="93">
        <f t="shared" si="3"/>
        <v>-25337488</v>
      </c>
      <c r="Y22" s="94">
        <f>+IF(W22&lt;&gt;0,(X22/W22)*100,0)</f>
        <v>-125.13901364382608</v>
      </c>
      <c r="Z22" s="95">
        <f t="shared" si="3"/>
        <v>20247473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80078608</v>
      </c>
      <c r="C24" s="73">
        <f>SUM(C22:C23)</f>
        <v>0</v>
      </c>
      <c r="D24" s="74">
        <f aca="true" t="shared" si="4" ref="D24:Z24">SUM(D22:D23)</f>
        <v>33195041</v>
      </c>
      <c r="E24" s="75">
        <f t="shared" si="4"/>
        <v>20247473</v>
      </c>
      <c r="F24" s="75">
        <f t="shared" si="4"/>
        <v>26779507</v>
      </c>
      <c r="G24" s="75">
        <f t="shared" si="4"/>
        <v>-6330537</v>
      </c>
      <c r="H24" s="75">
        <f t="shared" si="4"/>
        <v>3129177</v>
      </c>
      <c r="I24" s="75">
        <f t="shared" si="4"/>
        <v>23578147</v>
      </c>
      <c r="J24" s="75">
        <f t="shared" si="4"/>
        <v>-11181265</v>
      </c>
      <c r="K24" s="75">
        <f t="shared" si="4"/>
        <v>-9598223</v>
      </c>
      <c r="L24" s="75">
        <f t="shared" si="4"/>
        <v>16603556</v>
      </c>
      <c r="M24" s="75">
        <f t="shared" si="4"/>
        <v>-4175932</v>
      </c>
      <c r="N24" s="75">
        <f t="shared" si="4"/>
        <v>-4977119</v>
      </c>
      <c r="O24" s="75">
        <f t="shared" si="4"/>
        <v>2638232</v>
      </c>
      <c r="P24" s="75">
        <f t="shared" si="4"/>
        <v>-5689241</v>
      </c>
      <c r="Q24" s="75">
        <f t="shared" si="4"/>
        <v>-8028128</v>
      </c>
      <c r="R24" s="75">
        <f t="shared" si="4"/>
        <v>-10687745</v>
      </c>
      <c r="S24" s="75">
        <f t="shared" si="4"/>
        <v>-4426331</v>
      </c>
      <c r="T24" s="75">
        <f t="shared" si="4"/>
        <v>-1350026</v>
      </c>
      <c r="U24" s="75">
        <f t="shared" si="4"/>
        <v>-16464102</v>
      </c>
      <c r="V24" s="75">
        <f t="shared" si="4"/>
        <v>-5090015</v>
      </c>
      <c r="W24" s="75">
        <f t="shared" si="4"/>
        <v>20247473</v>
      </c>
      <c r="X24" s="75">
        <f t="shared" si="4"/>
        <v>-25337488</v>
      </c>
      <c r="Y24" s="76">
        <f>+IF(W24&lt;&gt;0,(X24/W24)*100,0)</f>
        <v>-125.13901364382608</v>
      </c>
      <c r="Z24" s="77">
        <f t="shared" si="4"/>
        <v>20247473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106207469</v>
      </c>
      <c r="C27" s="21">
        <v>0</v>
      </c>
      <c r="D27" s="103">
        <v>10315118</v>
      </c>
      <c r="E27" s="104">
        <v>71842944</v>
      </c>
      <c r="F27" s="104">
        <v>270526</v>
      </c>
      <c r="G27" s="104">
        <v>0</v>
      </c>
      <c r="H27" s="104">
        <v>2600536</v>
      </c>
      <c r="I27" s="104">
        <v>2871062</v>
      </c>
      <c r="J27" s="104">
        <v>3761742</v>
      </c>
      <c r="K27" s="104">
        <v>1956466</v>
      </c>
      <c r="L27" s="104">
        <v>1183474</v>
      </c>
      <c r="M27" s="104">
        <v>6901682</v>
      </c>
      <c r="N27" s="104">
        <v>3084668</v>
      </c>
      <c r="O27" s="104">
        <v>2361789</v>
      </c>
      <c r="P27" s="104">
        <v>2418362</v>
      </c>
      <c r="Q27" s="104">
        <v>7864819</v>
      </c>
      <c r="R27" s="104">
        <v>508694</v>
      </c>
      <c r="S27" s="104">
        <v>2285693</v>
      </c>
      <c r="T27" s="104">
        <v>10589250</v>
      </c>
      <c r="U27" s="104">
        <v>13383637</v>
      </c>
      <c r="V27" s="104">
        <v>31021200</v>
      </c>
      <c r="W27" s="104">
        <v>71842944</v>
      </c>
      <c r="X27" s="104">
        <v>-40821744</v>
      </c>
      <c r="Y27" s="105">
        <v>-56.82</v>
      </c>
      <c r="Z27" s="106">
        <v>71842944</v>
      </c>
    </row>
    <row r="28" spans="1:26" ht="12.75">
      <c r="A28" s="107" t="s">
        <v>47</v>
      </c>
      <c r="B28" s="18">
        <v>90433364</v>
      </c>
      <c r="C28" s="18">
        <v>0</v>
      </c>
      <c r="D28" s="58">
        <v>0</v>
      </c>
      <c r="E28" s="59">
        <v>51993352</v>
      </c>
      <c r="F28" s="59">
        <v>270526</v>
      </c>
      <c r="G28" s="59">
        <v>0</v>
      </c>
      <c r="H28" s="59">
        <v>2389164</v>
      </c>
      <c r="I28" s="59">
        <v>2659690</v>
      </c>
      <c r="J28" s="59">
        <v>3511084</v>
      </c>
      <c r="K28" s="59">
        <v>1499360</v>
      </c>
      <c r="L28" s="59">
        <v>1052029</v>
      </c>
      <c r="M28" s="59">
        <v>6062473</v>
      </c>
      <c r="N28" s="59">
        <v>2780540</v>
      </c>
      <c r="O28" s="59">
        <v>1912180</v>
      </c>
      <c r="P28" s="59">
        <v>1755742</v>
      </c>
      <c r="Q28" s="59">
        <v>6448462</v>
      </c>
      <c r="R28" s="59">
        <v>349502</v>
      </c>
      <c r="S28" s="59">
        <v>2170303</v>
      </c>
      <c r="T28" s="59">
        <v>10365915</v>
      </c>
      <c r="U28" s="59">
        <v>12885720</v>
      </c>
      <c r="V28" s="59">
        <v>28056345</v>
      </c>
      <c r="W28" s="59">
        <v>51993352</v>
      </c>
      <c r="X28" s="59">
        <v>-23937007</v>
      </c>
      <c r="Y28" s="60">
        <v>-46.04</v>
      </c>
      <c r="Z28" s="61">
        <v>51993352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2503139</v>
      </c>
      <c r="C30" s="18">
        <v>0</v>
      </c>
      <c r="D30" s="58">
        <v>0</v>
      </c>
      <c r="E30" s="59">
        <v>2503138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2503138</v>
      </c>
      <c r="X30" s="59">
        <v>-2503138</v>
      </c>
      <c r="Y30" s="60">
        <v>-100</v>
      </c>
      <c r="Z30" s="61">
        <v>2503138</v>
      </c>
    </row>
    <row r="31" spans="1:26" ht="12.75">
      <c r="A31" s="57" t="s">
        <v>49</v>
      </c>
      <c r="B31" s="18">
        <v>8870818</v>
      </c>
      <c r="C31" s="18">
        <v>0</v>
      </c>
      <c r="D31" s="58">
        <v>0</v>
      </c>
      <c r="E31" s="59">
        <v>7709172</v>
      </c>
      <c r="F31" s="59">
        <v>0</v>
      </c>
      <c r="G31" s="59">
        <v>0</v>
      </c>
      <c r="H31" s="59">
        <v>211372</v>
      </c>
      <c r="I31" s="59">
        <v>211372</v>
      </c>
      <c r="J31" s="59">
        <v>250658</v>
      </c>
      <c r="K31" s="59">
        <v>457106</v>
      </c>
      <c r="L31" s="59">
        <v>131445</v>
      </c>
      <c r="M31" s="59">
        <v>839209</v>
      </c>
      <c r="N31" s="59">
        <v>304128</v>
      </c>
      <c r="O31" s="59">
        <v>449609</v>
      </c>
      <c r="P31" s="59">
        <v>662620</v>
      </c>
      <c r="Q31" s="59">
        <v>1416357</v>
      </c>
      <c r="R31" s="59">
        <v>159192</v>
      </c>
      <c r="S31" s="59">
        <v>115390</v>
      </c>
      <c r="T31" s="59">
        <v>223335</v>
      </c>
      <c r="U31" s="59">
        <v>497917</v>
      </c>
      <c r="V31" s="59">
        <v>2964855</v>
      </c>
      <c r="W31" s="59">
        <v>7709172</v>
      </c>
      <c r="X31" s="59">
        <v>-4744317</v>
      </c>
      <c r="Y31" s="60">
        <v>-61.54</v>
      </c>
      <c r="Z31" s="61">
        <v>7709172</v>
      </c>
    </row>
    <row r="32" spans="1:26" ht="12.75">
      <c r="A32" s="68" t="s">
        <v>50</v>
      </c>
      <c r="B32" s="21">
        <f>SUM(B28:B31)</f>
        <v>101807321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62205662</v>
      </c>
      <c r="F32" s="104">
        <f t="shared" si="5"/>
        <v>270526</v>
      </c>
      <c r="G32" s="104">
        <f t="shared" si="5"/>
        <v>0</v>
      </c>
      <c r="H32" s="104">
        <f t="shared" si="5"/>
        <v>2600536</v>
      </c>
      <c r="I32" s="104">
        <f t="shared" si="5"/>
        <v>2871062</v>
      </c>
      <c r="J32" s="104">
        <f t="shared" si="5"/>
        <v>3761742</v>
      </c>
      <c r="K32" s="104">
        <f t="shared" si="5"/>
        <v>1956466</v>
      </c>
      <c r="L32" s="104">
        <f t="shared" si="5"/>
        <v>1183474</v>
      </c>
      <c r="M32" s="104">
        <f t="shared" si="5"/>
        <v>6901682</v>
      </c>
      <c r="N32" s="104">
        <f t="shared" si="5"/>
        <v>3084668</v>
      </c>
      <c r="O32" s="104">
        <f t="shared" si="5"/>
        <v>2361789</v>
      </c>
      <c r="P32" s="104">
        <f t="shared" si="5"/>
        <v>2418362</v>
      </c>
      <c r="Q32" s="104">
        <f t="shared" si="5"/>
        <v>7864819</v>
      </c>
      <c r="R32" s="104">
        <f t="shared" si="5"/>
        <v>508694</v>
      </c>
      <c r="S32" s="104">
        <f t="shared" si="5"/>
        <v>2285693</v>
      </c>
      <c r="T32" s="104">
        <f t="shared" si="5"/>
        <v>10589250</v>
      </c>
      <c r="U32" s="104">
        <f t="shared" si="5"/>
        <v>13383637</v>
      </c>
      <c r="V32" s="104">
        <f t="shared" si="5"/>
        <v>31021200</v>
      </c>
      <c r="W32" s="104">
        <f t="shared" si="5"/>
        <v>62205662</v>
      </c>
      <c r="X32" s="104">
        <f t="shared" si="5"/>
        <v>-31184462</v>
      </c>
      <c r="Y32" s="105">
        <f>+IF(W32&lt;&gt;0,(X32/W32)*100,0)</f>
        <v>-50.13122760432965</v>
      </c>
      <c r="Z32" s="106">
        <f t="shared" si="5"/>
        <v>62205662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61790738</v>
      </c>
      <c r="C35" s="18">
        <v>0</v>
      </c>
      <c r="D35" s="58">
        <v>64867508</v>
      </c>
      <c r="E35" s="59">
        <v>48056004</v>
      </c>
      <c r="F35" s="59">
        <v>-8058922</v>
      </c>
      <c r="G35" s="59">
        <v>-7748682</v>
      </c>
      <c r="H35" s="59">
        <v>24237070</v>
      </c>
      <c r="I35" s="59">
        <v>8429466</v>
      </c>
      <c r="J35" s="59">
        <v>-1542643</v>
      </c>
      <c r="K35" s="59">
        <v>81809</v>
      </c>
      <c r="L35" s="59">
        <v>15447440</v>
      </c>
      <c r="M35" s="59">
        <v>13986606</v>
      </c>
      <c r="N35" s="59">
        <v>-31385232</v>
      </c>
      <c r="O35" s="59">
        <v>-75137</v>
      </c>
      <c r="P35" s="59">
        <v>64719889</v>
      </c>
      <c r="Q35" s="59">
        <v>33259520</v>
      </c>
      <c r="R35" s="59">
        <v>-52792337</v>
      </c>
      <c r="S35" s="59">
        <v>-5972204</v>
      </c>
      <c r="T35" s="59">
        <v>-24650156</v>
      </c>
      <c r="U35" s="59">
        <v>-83414697</v>
      </c>
      <c r="V35" s="59">
        <v>-27739105</v>
      </c>
      <c r="W35" s="59">
        <v>48056004</v>
      </c>
      <c r="X35" s="59">
        <v>-75795109</v>
      </c>
      <c r="Y35" s="60">
        <v>-157.72</v>
      </c>
      <c r="Z35" s="61">
        <v>48056004</v>
      </c>
    </row>
    <row r="36" spans="1:26" ht="12.75">
      <c r="A36" s="57" t="s">
        <v>53</v>
      </c>
      <c r="B36" s="18">
        <v>681671765</v>
      </c>
      <c r="C36" s="18">
        <v>0</v>
      </c>
      <c r="D36" s="58">
        <v>699370486</v>
      </c>
      <c r="E36" s="59">
        <v>718575952</v>
      </c>
      <c r="F36" s="59">
        <v>-1662554</v>
      </c>
      <c r="G36" s="59">
        <v>-1959412</v>
      </c>
      <c r="H36" s="59">
        <v>654290</v>
      </c>
      <c r="I36" s="59">
        <v>-2967676</v>
      </c>
      <c r="J36" s="59">
        <v>1712164</v>
      </c>
      <c r="K36" s="59">
        <v>23137</v>
      </c>
      <c r="L36" s="59">
        <v>-749855</v>
      </c>
      <c r="M36" s="59">
        <v>985446</v>
      </c>
      <c r="N36" s="59">
        <v>1151339</v>
      </c>
      <c r="O36" s="59">
        <v>14124346</v>
      </c>
      <c r="P36" s="59">
        <v>-11512079</v>
      </c>
      <c r="Q36" s="59">
        <v>3763606</v>
      </c>
      <c r="R36" s="59">
        <v>-865969</v>
      </c>
      <c r="S36" s="59">
        <v>911030</v>
      </c>
      <c r="T36" s="59">
        <v>9207293</v>
      </c>
      <c r="U36" s="59">
        <v>9252354</v>
      </c>
      <c r="V36" s="59">
        <v>11033730</v>
      </c>
      <c r="W36" s="59">
        <v>718575952</v>
      </c>
      <c r="X36" s="59">
        <v>-707542222</v>
      </c>
      <c r="Y36" s="60">
        <v>-98.46</v>
      </c>
      <c r="Z36" s="61">
        <v>718575952</v>
      </c>
    </row>
    <row r="37" spans="1:26" ht="12.75">
      <c r="A37" s="57" t="s">
        <v>54</v>
      </c>
      <c r="B37" s="18">
        <v>98702027</v>
      </c>
      <c r="C37" s="18">
        <v>0</v>
      </c>
      <c r="D37" s="58">
        <v>110715519</v>
      </c>
      <c r="E37" s="59">
        <v>101193017</v>
      </c>
      <c r="F37" s="59">
        <v>-36624996</v>
      </c>
      <c r="G37" s="59">
        <v>-3513040</v>
      </c>
      <c r="H37" s="59">
        <v>20645932</v>
      </c>
      <c r="I37" s="59">
        <v>-19492104</v>
      </c>
      <c r="J37" s="59">
        <v>11331863</v>
      </c>
      <c r="K37" s="59">
        <v>10184123</v>
      </c>
      <c r="L37" s="59">
        <v>-2314608</v>
      </c>
      <c r="M37" s="59">
        <v>19201378</v>
      </c>
      <c r="N37" s="59">
        <v>-25627751</v>
      </c>
      <c r="O37" s="59">
        <v>11387509</v>
      </c>
      <c r="P37" s="59">
        <v>57840024</v>
      </c>
      <c r="Q37" s="59">
        <v>43599782</v>
      </c>
      <c r="R37" s="59">
        <v>-43345152</v>
      </c>
      <c r="S37" s="59">
        <v>-111213</v>
      </c>
      <c r="T37" s="59">
        <v>-13439554</v>
      </c>
      <c r="U37" s="59">
        <v>-56895919</v>
      </c>
      <c r="V37" s="59">
        <v>-13586863</v>
      </c>
      <c r="W37" s="59">
        <v>101193017</v>
      </c>
      <c r="X37" s="59">
        <v>-114779880</v>
      </c>
      <c r="Y37" s="60">
        <v>-113.43</v>
      </c>
      <c r="Z37" s="61">
        <v>101193017</v>
      </c>
    </row>
    <row r="38" spans="1:26" ht="12.75">
      <c r="A38" s="57" t="s">
        <v>55</v>
      </c>
      <c r="B38" s="18">
        <v>83388602</v>
      </c>
      <c r="C38" s="18">
        <v>0</v>
      </c>
      <c r="D38" s="58">
        <v>96778786</v>
      </c>
      <c r="E38" s="59">
        <v>83388598</v>
      </c>
      <c r="F38" s="59">
        <v>35577</v>
      </c>
      <c r="G38" s="59">
        <v>150476</v>
      </c>
      <c r="H38" s="59">
        <v>1205455</v>
      </c>
      <c r="I38" s="59">
        <v>1391508</v>
      </c>
      <c r="J38" s="59">
        <v>18907</v>
      </c>
      <c r="K38" s="59">
        <v>-420735</v>
      </c>
      <c r="L38" s="59">
        <v>408623</v>
      </c>
      <c r="M38" s="59">
        <v>6795</v>
      </c>
      <c r="N38" s="59">
        <v>158544</v>
      </c>
      <c r="O38" s="59">
        <v>39890</v>
      </c>
      <c r="P38" s="59">
        <v>1057018</v>
      </c>
      <c r="Q38" s="59">
        <v>1255452</v>
      </c>
      <c r="R38" s="59">
        <v>374590</v>
      </c>
      <c r="S38" s="59">
        <v>-523633</v>
      </c>
      <c r="T38" s="59">
        <v>-653285</v>
      </c>
      <c r="U38" s="59">
        <v>-802328</v>
      </c>
      <c r="V38" s="59">
        <v>1851427</v>
      </c>
      <c r="W38" s="59">
        <v>83388598</v>
      </c>
      <c r="X38" s="59">
        <v>-81537171</v>
      </c>
      <c r="Y38" s="60">
        <v>-97.78</v>
      </c>
      <c r="Z38" s="61">
        <v>83388598</v>
      </c>
    </row>
    <row r="39" spans="1:26" ht="12.75">
      <c r="A39" s="57" t="s">
        <v>56</v>
      </c>
      <c r="B39" s="18">
        <v>481293263</v>
      </c>
      <c r="C39" s="18">
        <v>0</v>
      </c>
      <c r="D39" s="58">
        <v>523548648</v>
      </c>
      <c r="E39" s="59">
        <v>561802868</v>
      </c>
      <c r="F39" s="59">
        <v>88440</v>
      </c>
      <c r="G39" s="59">
        <v>-15000</v>
      </c>
      <c r="H39" s="59">
        <v>-89216</v>
      </c>
      <c r="I39" s="59">
        <v>-15776</v>
      </c>
      <c r="J39" s="59">
        <v>0</v>
      </c>
      <c r="K39" s="59">
        <v>-60232</v>
      </c>
      <c r="L39" s="59">
        <v>0</v>
      </c>
      <c r="M39" s="59">
        <v>-60232</v>
      </c>
      <c r="N39" s="59">
        <v>212429</v>
      </c>
      <c r="O39" s="59">
        <v>-16436</v>
      </c>
      <c r="P39" s="59">
        <v>0</v>
      </c>
      <c r="Q39" s="59">
        <v>195993</v>
      </c>
      <c r="R39" s="59">
        <v>0</v>
      </c>
      <c r="S39" s="59">
        <v>0</v>
      </c>
      <c r="T39" s="59">
        <v>0</v>
      </c>
      <c r="U39" s="59">
        <v>0</v>
      </c>
      <c r="V39" s="59">
        <v>119985</v>
      </c>
      <c r="W39" s="59">
        <v>561802868</v>
      </c>
      <c r="X39" s="59">
        <v>-561682883</v>
      </c>
      <c r="Y39" s="60">
        <v>-99.98</v>
      </c>
      <c r="Z39" s="61">
        <v>561802868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-249653832</v>
      </c>
      <c r="C42" s="18">
        <v>0</v>
      </c>
      <c r="D42" s="58">
        <v>-83746304</v>
      </c>
      <c r="E42" s="59">
        <v>-293359403</v>
      </c>
      <c r="F42" s="59">
        <v>-14443702</v>
      </c>
      <c r="G42" s="59">
        <v>-23084967</v>
      </c>
      <c r="H42" s="59">
        <v>-14361630</v>
      </c>
      <c r="I42" s="59">
        <v>-51890299</v>
      </c>
      <c r="J42" s="59">
        <v>-27733719</v>
      </c>
      <c r="K42" s="59">
        <v>-26303318</v>
      </c>
      <c r="L42" s="59">
        <v>-15261487</v>
      </c>
      <c r="M42" s="59">
        <v>-69298524</v>
      </c>
      <c r="N42" s="59">
        <v>-26402226</v>
      </c>
      <c r="O42" s="59">
        <v>-18598261</v>
      </c>
      <c r="P42" s="59">
        <v>-22143805</v>
      </c>
      <c r="Q42" s="59">
        <v>-67144292</v>
      </c>
      <c r="R42" s="59">
        <v>-18785010</v>
      </c>
      <c r="S42" s="59">
        <v>-18158841</v>
      </c>
      <c r="T42" s="59">
        <v>-24925662</v>
      </c>
      <c r="U42" s="59">
        <v>-61869513</v>
      </c>
      <c r="V42" s="59">
        <v>-250202628</v>
      </c>
      <c r="W42" s="59">
        <v>-293359403</v>
      </c>
      <c r="X42" s="59">
        <v>43156775</v>
      </c>
      <c r="Y42" s="60">
        <v>-14.71</v>
      </c>
      <c r="Z42" s="61">
        <v>-293359403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-17902</v>
      </c>
      <c r="C44" s="18">
        <v>0</v>
      </c>
      <c r="D44" s="58">
        <v>-36831</v>
      </c>
      <c r="E44" s="59">
        <v>36829</v>
      </c>
      <c r="F44" s="59">
        <v>-38732761</v>
      </c>
      <c r="G44" s="59">
        <v>23889963</v>
      </c>
      <c r="H44" s="59">
        <v>67927720</v>
      </c>
      <c r="I44" s="59">
        <v>53084922</v>
      </c>
      <c r="J44" s="59">
        <v>-53053258</v>
      </c>
      <c r="K44" s="59">
        <v>494592</v>
      </c>
      <c r="L44" s="59">
        <v>-518406</v>
      </c>
      <c r="M44" s="59">
        <v>-53077072</v>
      </c>
      <c r="N44" s="59">
        <v>-25614</v>
      </c>
      <c r="O44" s="59">
        <v>15876</v>
      </c>
      <c r="P44" s="59">
        <v>15681</v>
      </c>
      <c r="Q44" s="59">
        <v>5943</v>
      </c>
      <c r="R44" s="59">
        <v>-15391</v>
      </c>
      <c r="S44" s="59">
        <v>1346</v>
      </c>
      <c r="T44" s="59">
        <v>-5646</v>
      </c>
      <c r="U44" s="59">
        <v>-19691</v>
      </c>
      <c r="V44" s="59">
        <v>-5898</v>
      </c>
      <c r="W44" s="59">
        <v>-2</v>
      </c>
      <c r="X44" s="59">
        <v>-5896</v>
      </c>
      <c r="Y44" s="60">
        <v>294800</v>
      </c>
      <c r="Z44" s="61">
        <v>36829</v>
      </c>
    </row>
    <row r="45" spans="1:26" ht="12.75">
      <c r="A45" s="68" t="s">
        <v>61</v>
      </c>
      <c r="B45" s="21">
        <v>-231177317</v>
      </c>
      <c r="C45" s="21">
        <v>0</v>
      </c>
      <c r="D45" s="103">
        <v>-52953050</v>
      </c>
      <c r="E45" s="104">
        <v>-274828150</v>
      </c>
      <c r="F45" s="104">
        <v>-53172636</v>
      </c>
      <c r="G45" s="104">
        <f>+F45+G42+G43+G44+G83</f>
        <v>-52366672</v>
      </c>
      <c r="H45" s="104">
        <f>+G45+H42+H43+H44+H83</f>
        <v>1199418</v>
      </c>
      <c r="I45" s="104">
        <f>+H45</f>
        <v>1199418</v>
      </c>
      <c r="J45" s="104">
        <f>+H45+J42+J43+J44+J83</f>
        <v>-79587559</v>
      </c>
      <c r="K45" s="104">
        <f>+J45+K42+K43+K44+K83</f>
        <v>-105396285</v>
      </c>
      <c r="L45" s="104">
        <f>+K45+L42+L43+L44+L83</f>
        <v>-121176178</v>
      </c>
      <c r="M45" s="104">
        <f>+L45</f>
        <v>-121176178</v>
      </c>
      <c r="N45" s="104">
        <f>+L45+N42+N43+N44+N83</f>
        <v>-147604018</v>
      </c>
      <c r="O45" s="104">
        <f>+N45+O42+O43+O44+O83</f>
        <v>-166186557</v>
      </c>
      <c r="P45" s="104">
        <f>+O45+P42+P43+P44+P83</f>
        <v>-188314777</v>
      </c>
      <c r="Q45" s="104">
        <f>+P45</f>
        <v>-188314777</v>
      </c>
      <c r="R45" s="104">
        <f>+P45+R42+R43+R44+R83</f>
        <v>-207115178</v>
      </c>
      <c r="S45" s="104">
        <f>+R45+S42+S43+S44+S83</f>
        <v>-225272673</v>
      </c>
      <c r="T45" s="104">
        <f>+S45+T42+T43+T44+T83</f>
        <v>-250203981</v>
      </c>
      <c r="U45" s="104">
        <f>+T45</f>
        <v>-250203981</v>
      </c>
      <c r="V45" s="104">
        <f>+U45</f>
        <v>-250203981</v>
      </c>
      <c r="W45" s="104">
        <f>+W83+W42+W43+W44</f>
        <v>-274864981</v>
      </c>
      <c r="X45" s="104">
        <f>+V45-W45</f>
        <v>24661000</v>
      </c>
      <c r="Y45" s="105">
        <f>+IF(W45&lt;&gt;0,+(X45/W45)*100,0)</f>
        <v>-8.972041440229885</v>
      </c>
      <c r="Z45" s="106">
        <v>-274828150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42146144</v>
      </c>
      <c r="C68" s="18">
        <v>0</v>
      </c>
      <c r="D68" s="19">
        <v>46908626</v>
      </c>
      <c r="E68" s="20">
        <v>46019079</v>
      </c>
      <c r="F68" s="20">
        <v>8861381</v>
      </c>
      <c r="G68" s="20">
        <v>3407131</v>
      </c>
      <c r="H68" s="20">
        <v>3409965</v>
      </c>
      <c r="I68" s="20">
        <v>15678477</v>
      </c>
      <c r="J68" s="20">
        <v>3338410</v>
      </c>
      <c r="K68" s="20">
        <v>3391400</v>
      </c>
      <c r="L68" s="20">
        <v>3393858</v>
      </c>
      <c r="M68" s="20">
        <v>10123668</v>
      </c>
      <c r="N68" s="20">
        <v>2929235</v>
      </c>
      <c r="O68" s="20">
        <v>3322310</v>
      </c>
      <c r="P68" s="20">
        <v>3369110</v>
      </c>
      <c r="Q68" s="20">
        <v>9620655</v>
      </c>
      <c r="R68" s="20">
        <v>3369918</v>
      </c>
      <c r="S68" s="20">
        <v>3369898</v>
      </c>
      <c r="T68" s="20">
        <v>3363756</v>
      </c>
      <c r="U68" s="20">
        <v>10103572</v>
      </c>
      <c r="V68" s="20">
        <v>45526372</v>
      </c>
      <c r="W68" s="20">
        <v>46019079</v>
      </c>
      <c r="X68" s="20">
        <v>0</v>
      </c>
      <c r="Y68" s="19">
        <v>0</v>
      </c>
      <c r="Z68" s="22">
        <v>46019079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84699555</v>
      </c>
      <c r="C70" s="18">
        <v>0</v>
      </c>
      <c r="D70" s="19">
        <v>101751235</v>
      </c>
      <c r="E70" s="20">
        <v>97152756</v>
      </c>
      <c r="F70" s="20">
        <v>10511632</v>
      </c>
      <c r="G70" s="20">
        <v>9830444</v>
      </c>
      <c r="H70" s="20">
        <v>9149002</v>
      </c>
      <c r="I70" s="20">
        <v>29491078</v>
      </c>
      <c r="J70" s="20">
        <v>8268401</v>
      </c>
      <c r="K70" s="20">
        <v>8186537</v>
      </c>
      <c r="L70" s="20">
        <v>8835116</v>
      </c>
      <c r="M70" s="20">
        <v>25290054</v>
      </c>
      <c r="N70" s="20">
        <v>8685721</v>
      </c>
      <c r="O70" s="20">
        <v>1849067</v>
      </c>
      <c r="P70" s="20">
        <v>10423855</v>
      </c>
      <c r="Q70" s="20">
        <v>20958643</v>
      </c>
      <c r="R70" s="20">
        <v>5910407</v>
      </c>
      <c r="S70" s="20">
        <v>8533628</v>
      </c>
      <c r="T70" s="20">
        <v>9915075</v>
      </c>
      <c r="U70" s="20">
        <v>24359110</v>
      </c>
      <c r="V70" s="20">
        <v>100098885</v>
      </c>
      <c r="W70" s="20">
        <v>97152756</v>
      </c>
      <c r="X70" s="20">
        <v>0</v>
      </c>
      <c r="Y70" s="19">
        <v>0</v>
      </c>
      <c r="Z70" s="22">
        <v>97152756</v>
      </c>
    </row>
    <row r="71" spans="1:26" ht="12.75" hidden="1">
      <c r="A71" s="38" t="s">
        <v>67</v>
      </c>
      <c r="B71" s="18">
        <v>25746763</v>
      </c>
      <c r="C71" s="18">
        <v>0</v>
      </c>
      <c r="D71" s="19">
        <v>31523071</v>
      </c>
      <c r="E71" s="20">
        <v>29117159</v>
      </c>
      <c r="F71" s="20">
        <v>2762840</v>
      </c>
      <c r="G71" s="20">
        <v>2899148</v>
      </c>
      <c r="H71" s="20">
        <v>3062135</v>
      </c>
      <c r="I71" s="20">
        <v>8724123</v>
      </c>
      <c r="J71" s="20">
        <v>2185856</v>
      </c>
      <c r="K71" s="20">
        <v>2442382</v>
      </c>
      <c r="L71" s="20">
        <v>2598726</v>
      </c>
      <c r="M71" s="20">
        <v>7226964</v>
      </c>
      <c r="N71" s="20">
        <v>2558009</v>
      </c>
      <c r="O71" s="20">
        <v>2477698</v>
      </c>
      <c r="P71" s="20">
        <v>2511944</v>
      </c>
      <c r="Q71" s="20">
        <v>7547651</v>
      </c>
      <c r="R71" s="20">
        <v>567307</v>
      </c>
      <c r="S71" s="20">
        <v>2514603</v>
      </c>
      <c r="T71" s="20">
        <v>2161998</v>
      </c>
      <c r="U71" s="20">
        <v>5243908</v>
      </c>
      <c r="V71" s="20">
        <v>28742646</v>
      </c>
      <c r="W71" s="20">
        <v>29117159</v>
      </c>
      <c r="X71" s="20">
        <v>0</v>
      </c>
      <c r="Y71" s="19">
        <v>0</v>
      </c>
      <c r="Z71" s="22">
        <v>29117159</v>
      </c>
    </row>
    <row r="72" spans="1:26" ht="12.75" hidden="1">
      <c r="A72" s="38" t="s">
        <v>68</v>
      </c>
      <c r="B72" s="18">
        <v>9648703</v>
      </c>
      <c r="C72" s="18">
        <v>0</v>
      </c>
      <c r="D72" s="19">
        <v>11110225</v>
      </c>
      <c r="E72" s="20">
        <v>10125437</v>
      </c>
      <c r="F72" s="20">
        <v>1006399</v>
      </c>
      <c r="G72" s="20">
        <v>1060143</v>
      </c>
      <c r="H72" s="20">
        <v>1066611</v>
      </c>
      <c r="I72" s="20">
        <v>3133153</v>
      </c>
      <c r="J72" s="20">
        <v>866139</v>
      </c>
      <c r="K72" s="20">
        <v>1092165</v>
      </c>
      <c r="L72" s="20">
        <v>1076672</v>
      </c>
      <c r="M72" s="20">
        <v>3034976</v>
      </c>
      <c r="N72" s="20">
        <v>-741627</v>
      </c>
      <c r="O72" s="20">
        <v>723978</v>
      </c>
      <c r="P72" s="20">
        <v>741803</v>
      </c>
      <c r="Q72" s="20">
        <v>724154</v>
      </c>
      <c r="R72" s="20">
        <v>689169</v>
      </c>
      <c r="S72" s="20">
        <v>732012</v>
      </c>
      <c r="T72" s="20">
        <v>820037</v>
      </c>
      <c r="U72" s="20">
        <v>2241218</v>
      </c>
      <c r="V72" s="20">
        <v>9133501</v>
      </c>
      <c r="W72" s="20">
        <v>10125437</v>
      </c>
      <c r="X72" s="20">
        <v>0</v>
      </c>
      <c r="Y72" s="19">
        <v>0</v>
      </c>
      <c r="Z72" s="22">
        <v>10125437</v>
      </c>
    </row>
    <row r="73" spans="1:26" ht="12.75" hidden="1">
      <c r="A73" s="38" t="s">
        <v>69</v>
      </c>
      <c r="B73" s="18">
        <v>8792479</v>
      </c>
      <c r="C73" s="18">
        <v>0</v>
      </c>
      <c r="D73" s="19">
        <v>10092309</v>
      </c>
      <c r="E73" s="20">
        <v>9592309</v>
      </c>
      <c r="F73" s="20">
        <v>778219</v>
      </c>
      <c r="G73" s="20">
        <v>409679</v>
      </c>
      <c r="H73" s="20">
        <v>388996</v>
      </c>
      <c r="I73" s="20">
        <v>1576894</v>
      </c>
      <c r="J73" s="20">
        <v>374668</v>
      </c>
      <c r="K73" s="20">
        <v>383874</v>
      </c>
      <c r="L73" s="20">
        <v>391783</v>
      </c>
      <c r="M73" s="20">
        <v>1150325</v>
      </c>
      <c r="N73" s="20">
        <v>3142455</v>
      </c>
      <c r="O73" s="20">
        <v>577431</v>
      </c>
      <c r="P73" s="20">
        <v>846048</v>
      </c>
      <c r="Q73" s="20">
        <v>4565934</v>
      </c>
      <c r="R73" s="20">
        <v>1072666</v>
      </c>
      <c r="S73" s="20">
        <v>834917</v>
      </c>
      <c r="T73" s="20">
        <v>841676</v>
      </c>
      <c r="U73" s="20">
        <v>2749259</v>
      </c>
      <c r="V73" s="20">
        <v>10042412</v>
      </c>
      <c r="W73" s="20">
        <v>9592309</v>
      </c>
      <c r="X73" s="20">
        <v>0</v>
      </c>
      <c r="Y73" s="19">
        <v>0</v>
      </c>
      <c r="Z73" s="22">
        <v>9592309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3996023</v>
      </c>
      <c r="C75" s="27">
        <v>0</v>
      </c>
      <c r="D75" s="28">
        <v>3745255</v>
      </c>
      <c r="E75" s="29">
        <v>4996023</v>
      </c>
      <c r="F75" s="29">
        <v>371594</v>
      </c>
      <c r="G75" s="29">
        <v>373372</v>
      </c>
      <c r="H75" s="29">
        <v>384648</v>
      </c>
      <c r="I75" s="29">
        <v>1129614</v>
      </c>
      <c r="J75" s="29">
        <v>400551</v>
      </c>
      <c r="K75" s="29">
        <v>330396</v>
      </c>
      <c r="L75" s="29">
        <v>426426</v>
      </c>
      <c r="M75" s="29">
        <v>1157373</v>
      </c>
      <c r="N75" s="29">
        <v>401645</v>
      </c>
      <c r="O75" s="29">
        <v>441898</v>
      </c>
      <c r="P75" s="29">
        <v>452548</v>
      </c>
      <c r="Q75" s="29">
        <v>1296091</v>
      </c>
      <c r="R75" s="29">
        <v>473683</v>
      </c>
      <c r="S75" s="29">
        <v>490939</v>
      </c>
      <c r="T75" s="29">
        <v>437458</v>
      </c>
      <c r="U75" s="29">
        <v>1402080</v>
      </c>
      <c r="V75" s="29">
        <v>4985158</v>
      </c>
      <c r="W75" s="29">
        <v>4996023</v>
      </c>
      <c r="X75" s="29">
        <v>0</v>
      </c>
      <c r="Y75" s="28">
        <v>0</v>
      </c>
      <c r="Z75" s="30">
        <v>4996023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46908626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18494417</v>
      </c>
      <c r="C83" s="18"/>
      <c r="D83" s="19">
        <v>30830085</v>
      </c>
      <c r="E83" s="20">
        <v>18494424</v>
      </c>
      <c r="F83" s="20">
        <v>3827</v>
      </c>
      <c r="G83" s="20">
        <v>968</v>
      </c>
      <c r="H83" s="20"/>
      <c r="I83" s="20">
        <v>3827</v>
      </c>
      <c r="J83" s="20"/>
      <c r="K83" s="20"/>
      <c r="L83" s="20"/>
      <c r="M83" s="20"/>
      <c r="N83" s="20"/>
      <c r="O83" s="20">
        <v>-154</v>
      </c>
      <c r="P83" s="20">
        <v>-96</v>
      </c>
      <c r="Q83" s="20"/>
      <c r="R83" s="20"/>
      <c r="S83" s="20"/>
      <c r="T83" s="20"/>
      <c r="U83" s="20"/>
      <c r="V83" s="20">
        <v>3827</v>
      </c>
      <c r="W83" s="20">
        <v>18494424</v>
      </c>
      <c r="X83" s="20"/>
      <c r="Y83" s="19"/>
      <c r="Z83" s="22">
        <v>18494424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67799813</v>
      </c>
      <c r="C5" s="18">
        <v>0</v>
      </c>
      <c r="D5" s="58">
        <v>71681069</v>
      </c>
      <c r="E5" s="59">
        <v>72479069</v>
      </c>
      <c r="F5" s="59">
        <v>31981900</v>
      </c>
      <c r="G5" s="59">
        <v>4194530</v>
      </c>
      <c r="H5" s="59">
        <v>10936784</v>
      </c>
      <c r="I5" s="59">
        <v>47113214</v>
      </c>
      <c r="J5" s="59">
        <v>5135560</v>
      </c>
      <c r="K5" s="59">
        <v>-16394187</v>
      </c>
      <c r="L5" s="59">
        <v>5400114</v>
      </c>
      <c r="M5" s="59">
        <v>-5858513</v>
      </c>
      <c r="N5" s="59">
        <v>5267365</v>
      </c>
      <c r="O5" s="59">
        <v>5369017</v>
      </c>
      <c r="P5" s="59">
        <v>5418169</v>
      </c>
      <c r="Q5" s="59">
        <v>16054551</v>
      </c>
      <c r="R5" s="59">
        <v>5405858</v>
      </c>
      <c r="S5" s="59">
        <v>5405836</v>
      </c>
      <c r="T5" s="59">
        <v>5929370</v>
      </c>
      <c r="U5" s="59">
        <v>16741064</v>
      </c>
      <c r="V5" s="59">
        <v>74050316</v>
      </c>
      <c r="W5" s="59">
        <v>72479069</v>
      </c>
      <c r="X5" s="59">
        <v>1571247</v>
      </c>
      <c r="Y5" s="60">
        <v>2.17</v>
      </c>
      <c r="Z5" s="61">
        <v>72479069</v>
      </c>
    </row>
    <row r="6" spans="1:26" ht="12.75">
      <c r="A6" s="57" t="s">
        <v>32</v>
      </c>
      <c r="B6" s="18">
        <v>160631069</v>
      </c>
      <c r="C6" s="18">
        <v>0</v>
      </c>
      <c r="D6" s="58">
        <v>188140660</v>
      </c>
      <c r="E6" s="59">
        <v>187774161</v>
      </c>
      <c r="F6" s="59">
        <v>24870998</v>
      </c>
      <c r="G6" s="59">
        <v>12374188</v>
      </c>
      <c r="H6" s="59">
        <v>23400522</v>
      </c>
      <c r="I6" s="59">
        <v>60645708</v>
      </c>
      <c r="J6" s="59">
        <v>11384997</v>
      </c>
      <c r="K6" s="59">
        <v>-8839222</v>
      </c>
      <c r="L6" s="59">
        <v>34244718</v>
      </c>
      <c r="M6" s="59">
        <v>36790493</v>
      </c>
      <c r="N6" s="59">
        <v>12687313</v>
      </c>
      <c r="O6" s="59">
        <v>12084288</v>
      </c>
      <c r="P6" s="59">
        <v>12682496</v>
      </c>
      <c r="Q6" s="59">
        <v>37454097</v>
      </c>
      <c r="R6" s="59">
        <v>10770891</v>
      </c>
      <c r="S6" s="59">
        <v>32999799</v>
      </c>
      <c r="T6" s="59">
        <v>11208774</v>
      </c>
      <c r="U6" s="59">
        <v>54979464</v>
      </c>
      <c r="V6" s="59">
        <v>189869762</v>
      </c>
      <c r="W6" s="59">
        <v>187774161</v>
      </c>
      <c r="X6" s="59">
        <v>2095601</v>
      </c>
      <c r="Y6" s="60">
        <v>1.12</v>
      </c>
      <c r="Z6" s="61">
        <v>187774161</v>
      </c>
    </row>
    <row r="7" spans="1:26" ht="12.75">
      <c r="A7" s="57" t="s">
        <v>33</v>
      </c>
      <c r="B7" s="18">
        <v>6202756</v>
      </c>
      <c r="C7" s="18">
        <v>0</v>
      </c>
      <c r="D7" s="58">
        <v>5447000</v>
      </c>
      <c r="E7" s="59">
        <v>7452000</v>
      </c>
      <c r="F7" s="59">
        <v>523965</v>
      </c>
      <c r="G7" s="59">
        <v>666581</v>
      </c>
      <c r="H7" s="59">
        <v>755749</v>
      </c>
      <c r="I7" s="59">
        <v>1946295</v>
      </c>
      <c r="J7" s="59">
        <v>538880</v>
      </c>
      <c r="K7" s="59">
        <v>597436</v>
      </c>
      <c r="L7" s="59">
        <v>726480</v>
      </c>
      <c r="M7" s="59">
        <v>1862796</v>
      </c>
      <c r="N7" s="59">
        <v>819018</v>
      </c>
      <c r="O7" s="59">
        <v>210933</v>
      </c>
      <c r="P7" s="59">
        <v>646426</v>
      </c>
      <c r="Q7" s="59">
        <v>1676377</v>
      </c>
      <c r="R7" s="59">
        <v>1193920</v>
      </c>
      <c r="S7" s="59">
        <v>466421</v>
      </c>
      <c r="T7" s="59">
        <v>516271</v>
      </c>
      <c r="U7" s="59">
        <v>2176612</v>
      </c>
      <c r="V7" s="59">
        <v>7662080</v>
      </c>
      <c r="W7" s="59">
        <v>7452000</v>
      </c>
      <c r="X7" s="59">
        <v>210080</v>
      </c>
      <c r="Y7" s="60">
        <v>2.82</v>
      </c>
      <c r="Z7" s="61">
        <v>7452000</v>
      </c>
    </row>
    <row r="8" spans="1:26" ht="12.75">
      <c r="A8" s="57" t="s">
        <v>34</v>
      </c>
      <c r="B8" s="18">
        <v>56536590</v>
      </c>
      <c r="C8" s="18">
        <v>0</v>
      </c>
      <c r="D8" s="58">
        <v>67092435</v>
      </c>
      <c r="E8" s="59">
        <v>67789609</v>
      </c>
      <c r="F8" s="59">
        <v>18760000</v>
      </c>
      <c r="G8" s="59">
        <v>0</v>
      </c>
      <c r="H8" s="59">
        <v>0</v>
      </c>
      <c r="I8" s="59">
        <v>18760000</v>
      </c>
      <c r="J8" s="59">
        <v>2816412</v>
      </c>
      <c r="K8" s="59">
        <v>0</v>
      </c>
      <c r="L8" s="59">
        <v>15008000</v>
      </c>
      <c r="M8" s="59">
        <v>17824412</v>
      </c>
      <c r="N8" s="59">
        <v>3414786</v>
      </c>
      <c r="O8" s="59">
        <v>0</v>
      </c>
      <c r="P8" s="59">
        <v>11257000</v>
      </c>
      <c r="Q8" s="59">
        <v>14671786</v>
      </c>
      <c r="R8" s="59">
        <v>0</v>
      </c>
      <c r="S8" s="59">
        <v>3684219</v>
      </c>
      <c r="T8" s="59">
        <v>0</v>
      </c>
      <c r="U8" s="59">
        <v>3684219</v>
      </c>
      <c r="V8" s="59">
        <v>54940417</v>
      </c>
      <c r="W8" s="59">
        <v>67789609</v>
      </c>
      <c r="X8" s="59">
        <v>-12849192</v>
      </c>
      <c r="Y8" s="60">
        <v>-18.95</v>
      </c>
      <c r="Z8" s="61">
        <v>67789609</v>
      </c>
    </row>
    <row r="9" spans="1:26" ht="12.75">
      <c r="A9" s="57" t="s">
        <v>35</v>
      </c>
      <c r="B9" s="18">
        <v>30067308</v>
      </c>
      <c r="C9" s="18">
        <v>0</v>
      </c>
      <c r="D9" s="58">
        <v>35806000</v>
      </c>
      <c r="E9" s="59">
        <v>41792000</v>
      </c>
      <c r="F9" s="59">
        <v>2134158</v>
      </c>
      <c r="G9" s="59">
        <v>2247635</v>
      </c>
      <c r="H9" s="59">
        <v>2860864</v>
      </c>
      <c r="I9" s="59">
        <v>7242657</v>
      </c>
      <c r="J9" s="59">
        <v>26955348</v>
      </c>
      <c r="K9" s="59">
        <v>-23266584</v>
      </c>
      <c r="L9" s="59">
        <v>7648750</v>
      </c>
      <c r="M9" s="59">
        <v>11337514</v>
      </c>
      <c r="N9" s="59">
        <v>2134976</v>
      </c>
      <c r="O9" s="59">
        <v>2040395</v>
      </c>
      <c r="P9" s="59">
        <v>1404597</v>
      </c>
      <c r="Q9" s="59">
        <v>5579968</v>
      </c>
      <c r="R9" s="59">
        <v>1226777</v>
      </c>
      <c r="S9" s="59">
        <v>822714</v>
      </c>
      <c r="T9" s="59">
        <v>-578355</v>
      </c>
      <c r="U9" s="59">
        <v>1471136</v>
      </c>
      <c r="V9" s="59">
        <v>25631275</v>
      </c>
      <c r="W9" s="59">
        <v>41792000</v>
      </c>
      <c r="X9" s="59">
        <v>-16160725</v>
      </c>
      <c r="Y9" s="60">
        <v>-38.67</v>
      </c>
      <c r="Z9" s="61">
        <v>41792000</v>
      </c>
    </row>
    <row r="10" spans="1:26" ht="20.25">
      <c r="A10" s="62" t="s">
        <v>112</v>
      </c>
      <c r="B10" s="63">
        <f>SUM(B5:B9)</f>
        <v>321237536</v>
      </c>
      <c r="C10" s="63">
        <f>SUM(C5:C9)</f>
        <v>0</v>
      </c>
      <c r="D10" s="64">
        <f aca="true" t="shared" si="0" ref="D10:Z10">SUM(D5:D9)</f>
        <v>368167164</v>
      </c>
      <c r="E10" s="65">
        <f t="shared" si="0"/>
        <v>377286839</v>
      </c>
      <c r="F10" s="65">
        <f t="shared" si="0"/>
        <v>78271021</v>
      </c>
      <c r="G10" s="65">
        <f t="shared" si="0"/>
        <v>19482934</v>
      </c>
      <c r="H10" s="65">
        <f t="shared" si="0"/>
        <v>37953919</v>
      </c>
      <c r="I10" s="65">
        <f t="shared" si="0"/>
        <v>135707874</v>
      </c>
      <c r="J10" s="65">
        <f t="shared" si="0"/>
        <v>46831197</v>
      </c>
      <c r="K10" s="65">
        <f t="shared" si="0"/>
        <v>-47902557</v>
      </c>
      <c r="L10" s="65">
        <f t="shared" si="0"/>
        <v>63028062</v>
      </c>
      <c r="M10" s="65">
        <f t="shared" si="0"/>
        <v>61956702</v>
      </c>
      <c r="N10" s="65">
        <f t="shared" si="0"/>
        <v>24323458</v>
      </c>
      <c r="O10" s="65">
        <f t="shared" si="0"/>
        <v>19704633</v>
      </c>
      <c r="P10" s="65">
        <f t="shared" si="0"/>
        <v>31408688</v>
      </c>
      <c r="Q10" s="65">
        <f t="shared" si="0"/>
        <v>75436779</v>
      </c>
      <c r="R10" s="65">
        <f t="shared" si="0"/>
        <v>18597446</v>
      </c>
      <c r="S10" s="65">
        <f t="shared" si="0"/>
        <v>43378989</v>
      </c>
      <c r="T10" s="65">
        <f t="shared" si="0"/>
        <v>17076060</v>
      </c>
      <c r="U10" s="65">
        <f t="shared" si="0"/>
        <v>79052495</v>
      </c>
      <c r="V10" s="65">
        <f t="shared" si="0"/>
        <v>352153850</v>
      </c>
      <c r="W10" s="65">
        <f t="shared" si="0"/>
        <v>377286839</v>
      </c>
      <c r="X10" s="65">
        <f t="shared" si="0"/>
        <v>-25132989</v>
      </c>
      <c r="Y10" s="66">
        <f>+IF(W10&lt;&gt;0,(X10/W10)*100,0)</f>
        <v>-6.661506949623547</v>
      </c>
      <c r="Z10" s="67">
        <f t="shared" si="0"/>
        <v>377286839</v>
      </c>
    </row>
    <row r="11" spans="1:26" ht="12.75">
      <c r="A11" s="57" t="s">
        <v>36</v>
      </c>
      <c r="B11" s="18">
        <v>117343115</v>
      </c>
      <c r="C11" s="18">
        <v>0</v>
      </c>
      <c r="D11" s="58">
        <v>134014925</v>
      </c>
      <c r="E11" s="59">
        <v>134739071</v>
      </c>
      <c r="F11" s="59">
        <v>10312128</v>
      </c>
      <c r="G11" s="59">
        <v>10034403</v>
      </c>
      <c r="H11" s="59">
        <v>9995934</v>
      </c>
      <c r="I11" s="59">
        <v>30342465</v>
      </c>
      <c r="J11" s="59">
        <v>10350472</v>
      </c>
      <c r="K11" s="59">
        <v>16003282</v>
      </c>
      <c r="L11" s="59">
        <v>10013084</v>
      </c>
      <c r="M11" s="59">
        <v>36366838</v>
      </c>
      <c r="N11" s="59">
        <v>10224088</v>
      </c>
      <c r="O11" s="59">
        <v>3530810</v>
      </c>
      <c r="P11" s="59">
        <v>9753885</v>
      </c>
      <c r="Q11" s="59">
        <v>23508783</v>
      </c>
      <c r="R11" s="59">
        <v>9662663</v>
      </c>
      <c r="S11" s="59">
        <v>9765290</v>
      </c>
      <c r="T11" s="59">
        <v>9473865</v>
      </c>
      <c r="U11" s="59">
        <v>28901818</v>
      </c>
      <c r="V11" s="59">
        <v>119119904</v>
      </c>
      <c r="W11" s="59">
        <v>134739071</v>
      </c>
      <c r="X11" s="59">
        <v>-15619167</v>
      </c>
      <c r="Y11" s="60">
        <v>-11.59</v>
      </c>
      <c r="Z11" s="61">
        <v>134739071</v>
      </c>
    </row>
    <row r="12" spans="1:26" ht="12.75">
      <c r="A12" s="57" t="s">
        <v>37</v>
      </c>
      <c r="B12" s="18">
        <v>6262499</v>
      </c>
      <c r="C12" s="18">
        <v>0</v>
      </c>
      <c r="D12" s="58">
        <v>6719578</v>
      </c>
      <c r="E12" s="59">
        <v>6822435</v>
      </c>
      <c r="F12" s="59">
        <v>536698</v>
      </c>
      <c r="G12" s="59">
        <v>536698</v>
      </c>
      <c r="H12" s="59">
        <v>536698</v>
      </c>
      <c r="I12" s="59">
        <v>1610094</v>
      </c>
      <c r="J12" s="59">
        <v>536698</v>
      </c>
      <c r="K12" s="59">
        <v>536698</v>
      </c>
      <c r="L12" s="59">
        <v>536698</v>
      </c>
      <c r="M12" s="59">
        <v>1610094</v>
      </c>
      <c r="N12" s="59">
        <v>536698</v>
      </c>
      <c r="O12" s="59">
        <v>536698</v>
      </c>
      <c r="P12" s="59">
        <v>536698</v>
      </c>
      <c r="Q12" s="59">
        <v>1610094</v>
      </c>
      <c r="R12" s="59">
        <v>536698</v>
      </c>
      <c r="S12" s="59">
        <v>536698</v>
      </c>
      <c r="T12" s="59">
        <v>765509</v>
      </c>
      <c r="U12" s="59">
        <v>1838905</v>
      </c>
      <c r="V12" s="59">
        <v>6669187</v>
      </c>
      <c r="W12" s="59">
        <v>6822435</v>
      </c>
      <c r="X12" s="59">
        <v>-153248</v>
      </c>
      <c r="Y12" s="60">
        <v>-2.25</v>
      </c>
      <c r="Z12" s="61">
        <v>6822435</v>
      </c>
    </row>
    <row r="13" spans="1:26" ht="12.75">
      <c r="A13" s="57" t="s">
        <v>113</v>
      </c>
      <c r="B13" s="18">
        <v>20170941</v>
      </c>
      <c r="C13" s="18">
        <v>0</v>
      </c>
      <c r="D13" s="58">
        <v>23284000</v>
      </c>
      <c r="E13" s="59">
        <v>22672000</v>
      </c>
      <c r="F13" s="59">
        <v>0</v>
      </c>
      <c r="G13" s="59">
        <v>0</v>
      </c>
      <c r="H13" s="59">
        <v>5820987</v>
      </c>
      <c r="I13" s="59">
        <v>5820987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9293682</v>
      </c>
      <c r="P13" s="59">
        <v>0</v>
      </c>
      <c r="Q13" s="59">
        <v>9293682</v>
      </c>
      <c r="R13" s="59">
        <v>0</v>
      </c>
      <c r="S13" s="59">
        <v>0</v>
      </c>
      <c r="T13" s="59">
        <v>0</v>
      </c>
      <c r="U13" s="59">
        <v>0</v>
      </c>
      <c r="V13" s="59">
        <v>15114669</v>
      </c>
      <c r="W13" s="59">
        <v>22672000</v>
      </c>
      <c r="X13" s="59">
        <v>-7557331</v>
      </c>
      <c r="Y13" s="60">
        <v>-33.33</v>
      </c>
      <c r="Z13" s="61">
        <v>22672000</v>
      </c>
    </row>
    <row r="14" spans="1:26" ht="12.75">
      <c r="A14" s="57" t="s">
        <v>38</v>
      </c>
      <c r="B14" s="18">
        <v>15288120</v>
      </c>
      <c r="C14" s="18">
        <v>0</v>
      </c>
      <c r="D14" s="58">
        <v>13967895</v>
      </c>
      <c r="E14" s="59">
        <v>15710572</v>
      </c>
      <c r="F14" s="59">
        <v>0</v>
      </c>
      <c r="G14" s="59">
        <v>0</v>
      </c>
      <c r="H14" s="59">
        <v>1756224</v>
      </c>
      <c r="I14" s="59">
        <v>1756224</v>
      </c>
      <c r="J14" s="59">
        <v>0</v>
      </c>
      <c r="K14" s="59">
        <v>0</v>
      </c>
      <c r="L14" s="59">
        <v>2035456</v>
      </c>
      <c r="M14" s="59">
        <v>2035456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506207</v>
      </c>
      <c r="T14" s="59">
        <v>4149922</v>
      </c>
      <c r="U14" s="59">
        <v>4656129</v>
      </c>
      <c r="V14" s="59">
        <v>8447809</v>
      </c>
      <c r="W14" s="59">
        <v>15710572</v>
      </c>
      <c r="X14" s="59">
        <v>-7262763</v>
      </c>
      <c r="Y14" s="60">
        <v>-46.23</v>
      </c>
      <c r="Z14" s="61">
        <v>15710572</v>
      </c>
    </row>
    <row r="15" spans="1:26" ht="12.75">
      <c r="A15" s="57" t="s">
        <v>39</v>
      </c>
      <c r="B15" s="18">
        <v>96241727</v>
      </c>
      <c r="C15" s="18">
        <v>0</v>
      </c>
      <c r="D15" s="58">
        <v>108612880</v>
      </c>
      <c r="E15" s="59">
        <v>112462250</v>
      </c>
      <c r="F15" s="59">
        <v>1608848</v>
      </c>
      <c r="G15" s="59">
        <v>11348137</v>
      </c>
      <c r="H15" s="59">
        <v>12533257</v>
      </c>
      <c r="I15" s="59">
        <v>25490242</v>
      </c>
      <c r="J15" s="59">
        <v>9629616</v>
      </c>
      <c r="K15" s="59">
        <v>8053496</v>
      </c>
      <c r="L15" s="59">
        <v>7375060</v>
      </c>
      <c r="M15" s="59">
        <v>25058172</v>
      </c>
      <c r="N15" s="59">
        <v>7801737</v>
      </c>
      <c r="O15" s="59">
        <v>7930843</v>
      </c>
      <c r="P15" s="59">
        <v>8855028</v>
      </c>
      <c r="Q15" s="59">
        <v>24587608</v>
      </c>
      <c r="R15" s="59">
        <v>8109336</v>
      </c>
      <c r="S15" s="59">
        <v>7343796</v>
      </c>
      <c r="T15" s="59">
        <v>20405959</v>
      </c>
      <c r="U15" s="59">
        <v>35859091</v>
      </c>
      <c r="V15" s="59">
        <v>110995113</v>
      </c>
      <c r="W15" s="59">
        <v>112462250</v>
      </c>
      <c r="X15" s="59">
        <v>-1467137</v>
      </c>
      <c r="Y15" s="60">
        <v>-1.3</v>
      </c>
      <c r="Z15" s="61">
        <v>112462250</v>
      </c>
    </row>
    <row r="16" spans="1:26" ht="12.75">
      <c r="A16" s="57" t="s">
        <v>34</v>
      </c>
      <c r="B16" s="18">
        <v>5325700</v>
      </c>
      <c r="C16" s="18">
        <v>0</v>
      </c>
      <c r="D16" s="58">
        <v>6028300</v>
      </c>
      <c r="E16" s="59">
        <v>6328300</v>
      </c>
      <c r="F16" s="59">
        <v>2008000</v>
      </c>
      <c r="G16" s="59">
        <v>855550</v>
      </c>
      <c r="H16" s="59">
        <v>65000</v>
      </c>
      <c r="I16" s="59">
        <v>2928550</v>
      </c>
      <c r="J16" s="59">
        <v>70000</v>
      </c>
      <c r="K16" s="59">
        <v>584125</v>
      </c>
      <c r="L16" s="59">
        <v>20500</v>
      </c>
      <c r="M16" s="59">
        <v>674625</v>
      </c>
      <c r="N16" s="59">
        <v>115208</v>
      </c>
      <c r="O16" s="59">
        <v>736328</v>
      </c>
      <c r="P16" s="59">
        <v>210665</v>
      </c>
      <c r="Q16" s="59">
        <v>1062201</v>
      </c>
      <c r="R16" s="59">
        <v>566000</v>
      </c>
      <c r="S16" s="59">
        <v>423698</v>
      </c>
      <c r="T16" s="59">
        <v>501875</v>
      </c>
      <c r="U16" s="59">
        <v>1491573</v>
      </c>
      <c r="V16" s="59">
        <v>6156949</v>
      </c>
      <c r="W16" s="59">
        <v>6328300</v>
      </c>
      <c r="X16" s="59">
        <v>-171351</v>
      </c>
      <c r="Y16" s="60">
        <v>-2.71</v>
      </c>
      <c r="Z16" s="61">
        <v>6328300</v>
      </c>
    </row>
    <row r="17" spans="1:26" ht="12.75">
      <c r="A17" s="57" t="s">
        <v>40</v>
      </c>
      <c r="B17" s="18">
        <v>54693669</v>
      </c>
      <c r="C17" s="18">
        <v>0</v>
      </c>
      <c r="D17" s="58">
        <v>83870429</v>
      </c>
      <c r="E17" s="59">
        <v>95544413</v>
      </c>
      <c r="F17" s="59">
        <v>3125399</v>
      </c>
      <c r="G17" s="59">
        <v>1706375</v>
      </c>
      <c r="H17" s="59">
        <v>9250042</v>
      </c>
      <c r="I17" s="59">
        <v>14081816</v>
      </c>
      <c r="J17" s="59">
        <v>3584312</v>
      </c>
      <c r="K17" s="59">
        <v>2406655</v>
      </c>
      <c r="L17" s="59">
        <v>3132875</v>
      </c>
      <c r="M17" s="59">
        <v>9123842</v>
      </c>
      <c r="N17" s="59">
        <v>5028441</v>
      </c>
      <c r="O17" s="59">
        <v>2719171</v>
      </c>
      <c r="P17" s="59">
        <v>3754369</v>
      </c>
      <c r="Q17" s="59">
        <v>11501981</v>
      </c>
      <c r="R17" s="59">
        <v>1745768</v>
      </c>
      <c r="S17" s="59">
        <v>1862278</v>
      </c>
      <c r="T17" s="59">
        <v>4354785</v>
      </c>
      <c r="U17" s="59">
        <v>7962831</v>
      </c>
      <c r="V17" s="59">
        <v>42670470</v>
      </c>
      <c r="W17" s="59">
        <v>95544413</v>
      </c>
      <c r="X17" s="59">
        <v>-52873943</v>
      </c>
      <c r="Y17" s="60">
        <v>-55.34</v>
      </c>
      <c r="Z17" s="61">
        <v>95544413</v>
      </c>
    </row>
    <row r="18" spans="1:26" ht="12.75">
      <c r="A18" s="68" t="s">
        <v>41</v>
      </c>
      <c r="B18" s="69">
        <f>SUM(B11:B17)</f>
        <v>315325771</v>
      </c>
      <c r="C18" s="69">
        <f>SUM(C11:C17)</f>
        <v>0</v>
      </c>
      <c r="D18" s="70">
        <f aca="true" t="shared" si="1" ref="D18:Z18">SUM(D11:D17)</f>
        <v>376498007</v>
      </c>
      <c r="E18" s="71">
        <f t="shared" si="1"/>
        <v>394279041</v>
      </c>
      <c r="F18" s="71">
        <f t="shared" si="1"/>
        <v>17591073</v>
      </c>
      <c r="G18" s="71">
        <f t="shared" si="1"/>
        <v>24481163</v>
      </c>
      <c r="H18" s="71">
        <f t="shared" si="1"/>
        <v>39958142</v>
      </c>
      <c r="I18" s="71">
        <f t="shared" si="1"/>
        <v>82030378</v>
      </c>
      <c r="J18" s="71">
        <f t="shared" si="1"/>
        <v>24171098</v>
      </c>
      <c r="K18" s="71">
        <f t="shared" si="1"/>
        <v>27584256</v>
      </c>
      <c r="L18" s="71">
        <f t="shared" si="1"/>
        <v>23113673</v>
      </c>
      <c r="M18" s="71">
        <f t="shared" si="1"/>
        <v>74869027</v>
      </c>
      <c r="N18" s="71">
        <f t="shared" si="1"/>
        <v>23706172</v>
      </c>
      <c r="O18" s="71">
        <f t="shared" si="1"/>
        <v>24747532</v>
      </c>
      <c r="P18" s="71">
        <f t="shared" si="1"/>
        <v>23110645</v>
      </c>
      <c r="Q18" s="71">
        <f t="shared" si="1"/>
        <v>71564349</v>
      </c>
      <c r="R18" s="71">
        <f t="shared" si="1"/>
        <v>20620465</v>
      </c>
      <c r="S18" s="71">
        <f t="shared" si="1"/>
        <v>20437967</v>
      </c>
      <c r="T18" s="71">
        <f t="shared" si="1"/>
        <v>39651915</v>
      </c>
      <c r="U18" s="71">
        <f t="shared" si="1"/>
        <v>80710347</v>
      </c>
      <c r="V18" s="71">
        <f t="shared" si="1"/>
        <v>309174101</v>
      </c>
      <c r="W18" s="71">
        <f t="shared" si="1"/>
        <v>394279041</v>
      </c>
      <c r="X18" s="71">
        <f t="shared" si="1"/>
        <v>-85104940</v>
      </c>
      <c r="Y18" s="66">
        <f>+IF(W18&lt;&gt;0,(X18/W18)*100,0)</f>
        <v>-21.584951557189164</v>
      </c>
      <c r="Z18" s="72">
        <f t="shared" si="1"/>
        <v>394279041</v>
      </c>
    </row>
    <row r="19" spans="1:26" ht="12.75">
      <c r="A19" s="68" t="s">
        <v>42</v>
      </c>
      <c r="B19" s="73">
        <f>+B10-B18</f>
        <v>5911765</v>
      </c>
      <c r="C19" s="73">
        <f>+C10-C18</f>
        <v>0</v>
      </c>
      <c r="D19" s="74">
        <f aca="true" t="shared" si="2" ref="D19:Z19">+D10-D18</f>
        <v>-8330843</v>
      </c>
      <c r="E19" s="75">
        <f t="shared" si="2"/>
        <v>-16992202</v>
      </c>
      <c r="F19" s="75">
        <f t="shared" si="2"/>
        <v>60679948</v>
      </c>
      <c r="G19" s="75">
        <f t="shared" si="2"/>
        <v>-4998229</v>
      </c>
      <c r="H19" s="75">
        <f t="shared" si="2"/>
        <v>-2004223</v>
      </c>
      <c r="I19" s="75">
        <f t="shared" si="2"/>
        <v>53677496</v>
      </c>
      <c r="J19" s="75">
        <f t="shared" si="2"/>
        <v>22660099</v>
      </c>
      <c r="K19" s="75">
        <f t="shared" si="2"/>
        <v>-75486813</v>
      </c>
      <c r="L19" s="75">
        <f t="shared" si="2"/>
        <v>39914389</v>
      </c>
      <c r="M19" s="75">
        <f t="shared" si="2"/>
        <v>-12912325</v>
      </c>
      <c r="N19" s="75">
        <f t="shared" si="2"/>
        <v>617286</v>
      </c>
      <c r="O19" s="75">
        <f t="shared" si="2"/>
        <v>-5042899</v>
      </c>
      <c r="P19" s="75">
        <f t="shared" si="2"/>
        <v>8298043</v>
      </c>
      <c r="Q19" s="75">
        <f t="shared" si="2"/>
        <v>3872430</v>
      </c>
      <c r="R19" s="75">
        <f t="shared" si="2"/>
        <v>-2023019</v>
      </c>
      <c r="S19" s="75">
        <f t="shared" si="2"/>
        <v>22941022</v>
      </c>
      <c r="T19" s="75">
        <f t="shared" si="2"/>
        <v>-22575855</v>
      </c>
      <c r="U19" s="75">
        <f t="shared" si="2"/>
        <v>-1657852</v>
      </c>
      <c r="V19" s="75">
        <f t="shared" si="2"/>
        <v>42979749</v>
      </c>
      <c r="W19" s="75">
        <f>IF(E10=E18,0,W10-W18)</f>
        <v>-16992202</v>
      </c>
      <c r="X19" s="75">
        <f t="shared" si="2"/>
        <v>59971951</v>
      </c>
      <c r="Y19" s="76">
        <f>+IF(W19&lt;&gt;0,(X19/W19)*100,0)</f>
        <v>-352.93807712502473</v>
      </c>
      <c r="Z19" s="77">
        <f t="shared" si="2"/>
        <v>-16992202</v>
      </c>
    </row>
    <row r="20" spans="1:26" ht="20.25">
      <c r="A20" s="78" t="s">
        <v>43</v>
      </c>
      <c r="B20" s="79">
        <v>20514802</v>
      </c>
      <c r="C20" s="79">
        <v>0</v>
      </c>
      <c r="D20" s="80">
        <v>24066565</v>
      </c>
      <c r="E20" s="81">
        <v>24809583</v>
      </c>
      <c r="F20" s="81">
        <v>0</v>
      </c>
      <c r="G20" s="81">
        <v>0</v>
      </c>
      <c r="H20" s="81">
        <v>0</v>
      </c>
      <c r="I20" s="81">
        <v>0</v>
      </c>
      <c r="J20" s="81">
        <v>1652480</v>
      </c>
      <c r="K20" s="81">
        <v>0</v>
      </c>
      <c r="L20" s="81">
        <v>0</v>
      </c>
      <c r="M20" s="81">
        <v>1652480</v>
      </c>
      <c r="N20" s="81">
        <v>3938595</v>
      </c>
      <c r="O20" s="81">
        <v>0</v>
      </c>
      <c r="P20" s="81">
        <v>0</v>
      </c>
      <c r="Q20" s="81">
        <v>3938595</v>
      </c>
      <c r="R20" s="81">
        <v>0</v>
      </c>
      <c r="S20" s="81">
        <v>5548815</v>
      </c>
      <c r="T20" s="81">
        <v>0</v>
      </c>
      <c r="U20" s="81">
        <v>5548815</v>
      </c>
      <c r="V20" s="81">
        <v>11139890</v>
      </c>
      <c r="W20" s="81">
        <v>24809583</v>
      </c>
      <c r="X20" s="81">
        <v>-13669693</v>
      </c>
      <c r="Y20" s="82">
        <v>-55.1</v>
      </c>
      <c r="Z20" s="83">
        <v>24809583</v>
      </c>
    </row>
    <row r="21" spans="1:26" ht="41.25">
      <c r="A21" s="84" t="s">
        <v>114</v>
      </c>
      <c r="B21" s="85">
        <v>119477</v>
      </c>
      <c r="C21" s="85">
        <v>0</v>
      </c>
      <c r="D21" s="86">
        <v>227000</v>
      </c>
      <c r="E21" s="87">
        <v>37000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20778</v>
      </c>
      <c r="O21" s="87">
        <v>0</v>
      </c>
      <c r="P21" s="87">
        <v>0</v>
      </c>
      <c r="Q21" s="87">
        <v>20778</v>
      </c>
      <c r="R21" s="87">
        <v>0</v>
      </c>
      <c r="S21" s="87">
        <v>0</v>
      </c>
      <c r="T21" s="87">
        <v>18066</v>
      </c>
      <c r="U21" s="87">
        <v>18066</v>
      </c>
      <c r="V21" s="87">
        <v>38844</v>
      </c>
      <c r="W21" s="87">
        <v>37000</v>
      </c>
      <c r="X21" s="87">
        <v>1844</v>
      </c>
      <c r="Y21" s="88">
        <v>4.98</v>
      </c>
      <c r="Z21" s="89">
        <v>37000</v>
      </c>
    </row>
    <row r="22" spans="1:26" ht="12.75">
      <c r="A22" s="90" t="s">
        <v>115</v>
      </c>
      <c r="B22" s="91">
        <f>SUM(B19:B21)</f>
        <v>26546044</v>
      </c>
      <c r="C22" s="91">
        <f>SUM(C19:C21)</f>
        <v>0</v>
      </c>
      <c r="D22" s="92">
        <f aca="true" t="shared" si="3" ref="D22:Z22">SUM(D19:D21)</f>
        <v>15962722</v>
      </c>
      <c r="E22" s="93">
        <f t="shared" si="3"/>
        <v>7854381</v>
      </c>
      <c r="F22" s="93">
        <f t="shared" si="3"/>
        <v>60679948</v>
      </c>
      <c r="G22" s="93">
        <f t="shared" si="3"/>
        <v>-4998229</v>
      </c>
      <c r="H22" s="93">
        <f t="shared" si="3"/>
        <v>-2004223</v>
      </c>
      <c r="I22" s="93">
        <f t="shared" si="3"/>
        <v>53677496</v>
      </c>
      <c r="J22" s="93">
        <f t="shared" si="3"/>
        <v>24312579</v>
      </c>
      <c r="K22" s="93">
        <f t="shared" si="3"/>
        <v>-75486813</v>
      </c>
      <c r="L22" s="93">
        <f t="shared" si="3"/>
        <v>39914389</v>
      </c>
      <c r="M22" s="93">
        <f t="shared" si="3"/>
        <v>-11259845</v>
      </c>
      <c r="N22" s="93">
        <f t="shared" si="3"/>
        <v>4576659</v>
      </c>
      <c r="O22" s="93">
        <f t="shared" si="3"/>
        <v>-5042899</v>
      </c>
      <c r="P22" s="93">
        <f t="shared" si="3"/>
        <v>8298043</v>
      </c>
      <c r="Q22" s="93">
        <f t="shared" si="3"/>
        <v>7831803</v>
      </c>
      <c r="R22" s="93">
        <f t="shared" si="3"/>
        <v>-2023019</v>
      </c>
      <c r="S22" s="93">
        <f t="shared" si="3"/>
        <v>28489837</v>
      </c>
      <c r="T22" s="93">
        <f t="shared" si="3"/>
        <v>-22557789</v>
      </c>
      <c r="U22" s="93">
        <f t="shared" si="3"/>
        <v>3909029</v>
      </c>
      <c r="V22" s="93">
        <f t="shared" si="3"/>
        <v>54158483</v>
      </c>
      <c r="W22" s="93">
        <f t="shared" si="3"/>
        <v>7854381</v>
      </c>
      <c r="X22" s="93">
        <f t="shared" si="3"/>
        <v>46304102</v>
      </c>
      <c r="Y22" s="94">
        <f>+IF(W22&lt;&gt;0,(X22/W22)*100,0)</f>
        <v>589.5321604592392</v>
      </c>
      <c r="Z22" s="95">
        <f t="shared" si="3"/>
        <v>7854381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26546044</v>
      </c>
      <c r="C24" s="73">
        <f>SUM(C22:C23)</f>
        <v>0</v>
      </c>
      <c r="D24" s="74">
        <f aca="true" t="shared" si="4" ref="D24:Z24">SUM(D22:D23)</f>
        <v>15962722</v>
      </c>
      <c r="E24" s="75">
        <f t="shared" si="4"/>
        <v>7854381</v>
      </c>
      <c r="F24" s="75">
        <f t="shared" si="4"/>
        <v>60679948</v>
      </c>
      <c r="G24" s="75">
        <f t="shared" si="4"/>
        <v>-4998229</v>
      </c>
      <c r="H24" s="75">
        <f t="shared" si="4"/>
        <v>-2004223</v>
      </c>
      <c r="I24" s="75">
        <f t="shared" si="4"/>
        <v>53677496</v>
      </c>
      <c r="J24" s="75">
        <f t="shared" si="4"/>
        <v>24312579</v>
      </c>
      <c r="K24" s="75">
        <f t="shared" si="4"/>
        <v>-75486813</v>
      </c>
      <c r="L24" s="75">
        <f t="shared" si="4"/>
        <v>39914389</v>
      </c>
      <c r="M24" s="75">
        <f t="shared" si="4"/>
        <v>-11259845</v>
      </c>
      <c r="N24" s="75">
        <f t="shared" si="4"/>
        <v>4576659</v>
      </c>
      <c r="O24" s="75">
        <f t="shared" si="4"/>
        <v>-5042899</v>
      </c>
      <c r="P24" s="75">
        <f t="shared" si="4"/>
        <v>8298043</v>
      </c>
      <c r="Q24" s="75">
        <f t="shared" si="4"/>
        <v>7831803</v>
      </c>
      <c r="R24" s="75">
        <f t="shared" si="4"/>
        <v>-2023019</v>
      </c>
      <c r="S24" s="75">
        <f t="shared" si="4"/>
        <v>28489837</v>
      </c>
      <c r="T24" s="75">
        <f t="shared" si="4"/>
        <v>-22557789</v>
      </c>
      <c r="U24" s="75">
        <f t="shared" si="4"/>
        <v>3909029</v>
      </c>
      <c r="V24" s="75">
        <f t="shared" si="4"/>
        <v>54158483</v>
      </c>
      <c r="W24" s="75">
        <f t="shared" si="4"/>
        <v>7854381</v>
      </c>
      <c r="X24" s="75">
        <f t="shared" si="4"/>
        <v>46304102</v>
      </c>
      <c r="Y24" s="76">
        <f>+IF(W24&lt;&gt;0,(X24/W24)*100,0)</f>
        <v>589.5321604592392</v>
      </c>
      <c r="Z24" s="77">
        <f t="shared" si="4"/>
        <v>7854381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50512565</v>
      </c>
      <c r="E27" s="104">
        <v>48446163</v>
      </c>
      <c r="F27" s="104">
        <v>528790</v>
      </c>
      <c r="G27" s="104">
        <v>316917</v>
      </c>
      <c r="H27" s="104">
        <v>2414191</v>
      </c>
      <c r="I27" s="104">
        <v>3259898</v>
      </c>
      <c r="J27" s="104">
        <v>4106878</v>
      </c>
      <c r="K27" s="104">
        <v>3180028</v>
      </c>
      <c r="L27" s="104">
        <v>2172255</v>
      </c>
      <c r="M27" s="104">
        <v>9459161</v>
      </c>
      <c r="N27" s="104">
        <v>3421423</v>
      </c>
      <c r="O27" s="104">
        <v>2858819</v>
      </c>
      <c r="P27" s="104">
        <v>6131224</v>
      </c>
      <c r="Q27" s="104">
        <v>12411466</v>
      </c>
      <c r="R27" s="104">
        <v>1809244</v>
      </c>
      <c r="S27" s="104">
        <v>1642281</v>
      </c>
      <c r="T27" s="104">
        <v>14694195</v>
      </c>
      <c r="U27" s="104">
        <v>18145720</v>
      </c>
      <c r="V27" s="104">
        <v>43276245</v>
      </c>
      <c r="W27" s="104">
        <v>48446163</v>
      </c>
      <c r="X27" s="104">
        <v>-5169918</v>
      </c>
      <c r="Y27" s="105">
        <v>-10.67</v>
      </c>
      <c r="Z27" s="106">
        <v>48446163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24623583</v>
      </c>
      <c r="F28" s="59">
        <v>43125</v>
      </c>
      <c r="G28" s="59">
        <v>110140</v>
      </c>
      <c r="H28" s="59">
        <v>1180001</v>
      </c>
      <c r="I28" s="59">
        <v>1333266</v>
      </c>
      <c r="J28" s="59">
        <v>1946272</v>
      </c>
      <c r="K28" s="59">
        <v>967342</v>
      </c>
      <c r="L28" s="59">
        <v>1024981</v>
      </c>
      <c r="M28" s="59">
        <v>3938595</v>
      </c>
      <c r="N28" s="59">
        <v>189871</v>
      </c>
      <c r="O28" s="59">
        <v>1796538</v>
      </c>
      <c r="P28" s="59">
        <v>3430961</v>
      </c>
      <c r="Q28" s="59">
        <v>5417370</v>
      </c>
      <c r="R28" s="59">
        <v>450656</v>
      </c>
      <c r="S28" s="59">
        <v>929199</v>
      </c>
      <c r="T28" s="59">
        <v>10327661</v>
      </c>
      <c r="U28" s="59">
        <v>11707516</v>
      </c>
      <c r="V28" s="59">
        <v>22396747</v>
      </c>
      <c r="W28" s="59">
        <v>24623583</v>
      </c>
      <c r="X28" s="59">
        <v>-2226836</v>
      </c>
      <c r="Y28" s="60">
        <v>-9.04</v>
      </c>
      <c r="Z28" s="61">
        <v>24623583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6550000</v>
      </c>
      <c r="F30" s="59">
        <v>19241</v>
      </c>
      <c r="G30" s="59">
        <v>17095</v>
      </c>
      <c r="H30" s="59">
        <v>750560</v>
      </c>
      <c r="I30" s="59">
        <v>786896</v>
      </c>
      <c r="J30" s="59">
        <v>533404</v>
      </c>
      <c r="K30" s="59">
        <v>767003</v>
      </c>
      <c r="L30" s="59">
        <v>602269</v>
      </c>
      <c r="M30" s="59">
        <v>1902676</v>
      </c>
      <c r="N30" s="59">
        <v>725816</v>
      </c>
      <c r="O30" s="59">
        <v>424396</v>
      </c>
      <c r="P30" s="59">
        <v>454002</v>
      </c>
      <c r="Q30" s="59">
        <v>1604214</v>
      </c>
      <c r="R30" s="59">
        <v>613072</v>
      </c>
      <c r="S30" s="59">
        <v>13446</v>
      </c>
      <c r="T30" s="59">
        <v>1057826</v>
      </c>
      <c r="U30" s="59">
        <v>1684344</v>
      </c>
      <c r="V30" s="59">
        <v>5978130</v>
      </c>
      <c r="W30" s="59">
        <v>6550000</v>
      </c>
      <c r="X30" s="59">
        <v>-571870</v>
      </c>
      <c r="Y30" s="60">
        <v>-8.73</v>
      </c>
      <c r="Z30" s="61">
        <v>6550000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17036580</v>
      </c>
      <c r="F31" s="59">
        <v>147211</v>
      </c>
      <c r="G31" s="59">
        <v>189682</v>
      </c>
      <c r="H31" s="59">
        <v>483630</v>
      </c>
      <c r="I31" s="59">
        <v>820523</v>
      </c>
      <c r="J31" s="59">
        <v>1627202</v>
      </c>
      <c r="K31" s="59">
        <v>1445683</v>
      </c>
      <c r="L31" s="59">
        <v>545005</v>
      </c>
      <c r="M31" s="59">
        <v>3617890</v>
      </c>
      <c r="N31" s="59">
        <v>2186523</v>
      </c>
      <c r="O31" s="59">
        <v>1276310</v>
      </c>
      <c r="P31" s="59">
        <v>2246261</v>
      </c>
      <c r="Q31" s="59">
        <v>5709094</v>
      </c>
      <c r="R31" s="59">
        <v>745516</v>
      </c>
      <c r="S31" s="59">
        <v>699636</v>
      </c>
      <c r="T31" s="59">
        <v>3112333</v>
      </c>
      <c r="U31" s="59">
        <v>4557485</v>
      </c>
      <c r="V31" s="59">
        <v>14704992</v>
      </c>
      <c r="W31" s="59">
        <v>17036580</v>
      </c>
      <c r="X31" s="59">
        <v>-2331588</v>
      </c>
      <c r="Y31" s="60">
        <v>-13.69</v>
      </c>
      <c r="Z31" s="61">
        <v>17036580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48210163</v>
      </c>
      <c r="F32" s="104">
        <f t="shared" si="5"/>
        <v>209577</v>
      </c>
      <c r="G32" s="104">
        <f t="shared" si="5"/>
        <v>316917</v>
      </c>
      <c r="H32" s="104">
        <f t="shared" si="5"/>
        <v>2414191</v>
      </c>
      <c r="I32" s="104">
        <f t="shared" si="5"/>
        <v>2940685</v>
      </c>
      <c r="J32" s="104">
        <f t="shared" si="5"/>
        <v>4106878</v>
      </c>
      <c r="K32" s="104">
        <f t="shared" si="5"/>
        <v>3180028</v>
      </c>
      <c r="L32" s="104">
        <f t="shared" si="5"/>
        <v>2172255</v>
      </c>
      <c r="M32" s="104">
        <f t="shared" si="5"/>
        <v>9459161</v>
      </c>
      <c r="N32" s="104">
        <f t="shared" si="5"/>
        <v>3102210</v>
      </c>
      <c r="O32" s="104">
        <f t="shared" si="5"/>
        <v>3497244</v>
      </c>
      <c r="P32" s="104">
        <f t="shared" si="5"/>
        <v>6131224</v>
      </c>
      <c r="Q32" s="104">
        <f t="shared" si="5"/>
        <v>12730678</v>
      </c>
      <c r="R32" s="104">
        <f t="shared" si="5"/>
        <v>1809244</v>
      </c>
      <c r="S32" s="104">
        <f t="shared" si="5"/>
        <v>1642281</v>
      </c>
      <c r="T32" s="104">
        <f t="shared" si="5"/>
        <v>14497820</v>
      </c>
      <c r="U32" s="104">
        <f t="shared" si="5"/>
        <v>17949345</v>
      </c>
      <c r="V32" s="104">
        <f t="shared" si="5"/>
        <v>43079869</v>
      </c>
      <c r="W32" s="104">
        <f t="shared" si="5"/>
        <v>48210163</v>
      </c>
      <c r="X32" s="104">
        <f t="shared" si="5"/>
        <v>-5130294</v>
      </c>
      <c r="Y32" s="105">
        <f>+IF(W32&lt;&gt;0,(X32/W32)*100,0)</f>
        <v>-10.64151971442204</v>
      </c>
      <c r="Z32" s="106">
        <f t="shared" si="5"/>
        <v>48210163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155276237</v>
      </c>
      <c r="C35" s="18">
        <v>0</v>
      </c>
      <c r="D35" s="58">
        <v>216763092</v>
      </c>
      <c r="E35" s="59">
        <v>141190849</v>
      </c>
      <c r="F35" s="59">
        <v>72395166</v>
      </c>
      <c r="G35" s="59">
        <v>21299034</v>
      </c>
      <c r="H35" s="59">
        <v>-7696933</v>
      </c>
      <c r="I35" s="59">
        <v>85997267</v>
      </c>
      <c r="J35" s="59">
        <v>1872897</v>
      </c>
      <c r="K35" s="59">
        <v>-65035982</v>
      </c>
      <c r="L35" s="59">
        <v>29624827</v>
      </c>
      <c r="M35" s="59">
        <v>-33538258</v>
      </c>
      <c r="N35" s="59">
        <v>5793329</v>
      </c>
      <c r="O35" s="59">
        <v>-2219248</v>
      </c>
      <c r="P35" s="59">
        <v>78604365</v>
      </c>
      <c r="Q35" s="59">
        <v>82178446</v>
      </c>
      <c r="R35" s="59">
        <v>-64653406</v>
      </c>
      <c r="S35" s="59">
        <v>118604</v>
      </c>
      <c r="T35" s="59">
        <v>-11952758</v>
      </c>
      <c r="U35" s="59">
        <v>-76487560</v>
      </c>
      <c r="V35" s="59">
        <v>58149895</v>
      </c>
      <c r="W35" s="59">
        <v>141190849</v>
      </c>
      <c r="X35" s="59">
        <v>-83040954</v>
      </c>
      <c r="Y35" s="60">
        <v>-58.81</v>
      </c>
      <c r="Z35" s="61">
        <v>141190849</v>
      </c>
    </row>
    <row r="36" spans="1:26" ht="12.75">
      <c r="A36" s="57" t="s">
        <v>53</v>
      </c>
      <c r="B36" s="18">
        <v>390624618</v>
      </c>
      <c r="C36" s="18">
        <v>0</v>
      </c>
      <c r="D36" s="58">
        <v>447174330</v>
      </c>
      <c r="E36" s="59">
        <v>437060777</v>
      </c>
      <c r="F36" s="59">
        <v>492769</v>
      </c>
      <c r="G36" s="59">
        <v>811439</v>
      </c>
      <c r="H36" s="59">
        <v>-3348020</v>
      </c>
      <c r="I36" s="59">
        <v>-2043812</v>
      </c>
      <c r="J36" s="59">
        <v>4090463</v>
      </c>
      <c r="K36" s="59">
        <v>3165449</v>
      </c>
      <c r="L36" s="59">
        <v>2158819</v>
      </c>
      <c r="M36" s="59">
        <v>9414731</v>
      </c>
      <c r="N36" s="59">
        <v>3412000</v>
      </c>
      <c r="O36" s="59">
        <v>-6441352</v>
      </c>
      <c r="P36" s="59">
        <v>6125914</v>
      </c>
      <c r="Q36" s="59">
        <v>3096562</v>
      </c>
      <c r="R36" s="59">
        <v>1804573</v>
      </c>
      <c r="S36" s="59">
        <v>1637006</v>
      </c>
      <c r="T36" s="59">
        <v>14658189</v>
      </c>
      <c r="U36" s="59">
        <v>18099768</v>
      </c>
      <c r="V36" s="59">
        <v>28567249</v>
      </c>
      <c r="W36" s="59">
        <v>437060777</v>
      </c>
      <c r="X36" s="59">
        <v>-408493528</v>
      </c>
      <c r="Y36" s="60">
        <v>-93.46</v>
      </c>
      <c r="Z36" s="61">
        <v>437060777</v>
      </c>
    </row>
    <row r="37" spans="1:26" ht="12.75">
      <c r="A37" s="57" t="s">
        <v>54</v>
      </c>
      <c r="B37" s="18">
        <v>34350211</v>
      </c>
      <c r="C37" s="18">
        <v>0</v>
      </c>
      <c r="D37" s="58">
        <v>58842509</v>
      </c>
      <c r="E37" s="59">
        <v>35909285</v>
      </c>
      <c r="F37" s="59">
        <v>12386303</v>
      </c>
      <c r="G37" s="59">
        <v>27299144</v>
      </c>
      <c r="H37" s="59">
        <v>-11020418</v>
      </c>
      <c r="I37" s="59">
        <v>28665029</v>
      </c>
      <c r="J37" s="59">
        <v>-18130622</v>
      </c>
      <c r="K37" s="59">
        <v>13776299</v>
      </c>
      <c r="L37" s="59">
        <v>-7056049</v>
      </c>
      <c r="M37" s="59">
        <v>-11410372</v>
      </c>
      <c r="N37" s="59">
        <v>4869088</v>
      </c>
      <c r="O37" s="59">
        <v>-3349281</v>
      </c>
      <c r="P37" s="59">
        <v>76690203</v>
      </c>
      <c r="Q37" s="59">
        <v>78210010</v>
      </c>
      <c r="R37" s="59">
        <v>-60622492</v>
      </c>
      <c r="S37" s="59">
        <v>-26087140</v>
      </c>
      <c r="T37" s="59">
        <v>29189368</v>
      </c>
      <c r="U37" s="59">
        <v>-57520264</v>
      </c>
      <c r="V37" s="59">
        <v>37944403</v>
      </c>
      <c r="W37" s="59">
        <v>35909285</v>
      </c>
      <c r="X37" s="59">
        <v>2035118</v>
      </c>
      <c r="Y37" s="60">
        <v>5.67</v>
      </c>
      <c r="Z37" s="61">
        <v>35909285</v>
      </c>
    </row>
    <row r="38" spans="1:26" ht="12.75">
      <c r="A38" s="57" t="s">
        <v>55</v>
      </c>
      <c r="B38" s="18">
        <v>153034826</v>
      </c>
      <c r="C38" s="18">
        <v>0</v>
      </c>
      <c r="D38" s="58">
        <v>161725253</v>
      </c>
      <c r="E38" s="59">
        <v>153034831</v>
      </c>
      <c r="F38" s="59">
        <v>-178312</v>
      </c>
      <c r="G38" s="59">
        <v>-190434</v>
      </c>
      <c r="H38" s="59">
        <v>1645688</v>
      </c>
      <c r="I38" s="59">
        <v>1276942</v>
      </c>
      <c r="J38" s="59">
        <v>-218605</v>
      </c>
      <c r="K38" s="59">
        <v>-160019</v>
      </c>
      <c r="L38" s="59">
        <v>-1074689</v>
      </c>
      <c r="M38" s="59">
        <v>-1453313</v>
      </c>
      <c r="N38" s="59">
        <v>-205062</v>
      </c>
      <c r="O38" s="59">
        <v>-268421</v>
      </c>
      <c r="P38" s="59">
        <v>-257960</v>
      </c>
      <c r="Q38" s="59">
        <v>-731443</v>
      </c>
      <c r="R38" s="59">
        <v>-203322</v>
      </c>
      <c r="S38" s="59">
        <v>-647095</v>
      </c>
      <c r="T38" s="59">
        <v>-3573597</v>
      </c>
      <c r="U38" s="59">
        <v>-4424014</v>
      </c>
      <c r="V38" s="59">
        <v>-5331828</v>
      </c>
      <c r="W38" s="59">
        <v>153034831</v>
      </c>
      <c r="X38" s="59">
        <v>-158366659</v>
      </c>
      <c r="Y38" s="60">
        <v>-103.48</v>
      </c>
      <c r="Z38" s="61">
        <v>153034831</v>
      </c>
    </row>
    <row r="39" spans="1:26" ht="12.75">
      <c r="A39" s="57" t="s">
        <v>56</v>
      </c>
      <c r="B39" s="18">
        <v>331969757</v>
      </c>
      <c r="C39" s="18">
        <v>0</v>
      </c>
      <c r="D39" s="58">
        <v>427406938</v>
      </c>
      <c r="E39" s="59">
        <v>385024549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-35358</v>
      </c>
      <c r="O39" s="59">
        <v>0</v>
      </c>
      <c r="P39" s="59">
        <v>0</v>
      </c>
      <c r="Q39" s="59">
        <v>-35358</v>
      </c>
      <c r="R39" s="59">
        <v>0</v>
      </c>
      <c r="S39" s="59">
        <v>0</v>
      </c>
      <c r="T39" s="59">
        <v>-352550</v>
      </c>
      <c r="U39" s="59">
        <v>-352550</v>
      </c>
      <c r="V39" s="59">
        <v>-387908</v>
      </c>
      <c r="W39" s="59">
        <v>385024549</v>
      </c>
      <c r="X39" s="59">
        <v>-385412457</v>
      </c>
      <c r="Y39" s="60">
        <v>-100.1</v>
      </c>
      <c r="Z39" s="61">
        <v>385024549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-279427582</v>
      </c>
      <c r="C42" s="18">
        <v>0</v>
      </c>
      <c r="D42" s="58">
        <v>-99973142</v>
      </c>
      <c r="E42" s="59">
        <v>-337861041</v>
      </c>
      <c r="F42" s="59">
        <v>-17591073</v>
      </c>
      <c r="G42" s="59">
        <v>-24481163</v>
      </c>
      <c r="H42" s="59">
        <v>-28768406</v>
      </c>
      <c r="I42" s="59">
        <v>-70840642</v>
      </c>
      <c r="J42" s="59">
        <v>-24171098</v>
      </c>
      <c r="K42" s="59">
        <v>-27584256</v>
      </c>
      <c r="L42" s="59">
        <v>-23113673</v>
      </c>
      <c r="M42" s="59">
        <v>-74869027</v>
      </c>
      <c r="N42" s="59">
        <v>-23706172</v>
      </c>
      <c r="O42" s="59">
        <v>-15453850</v>
      </c>
      <c r="P42" s="59">
        <v>-23110645</v>
      </c>
      <c r="Q42" s="59">
        <v>-62270667</v>
      </c>
      <c r="R42" s="59">
        <v>-20620465</v>
      </c>
      <c r="S42" s="59">
        <v>-20437967</v>
      </c>
      <c r="T42" s="59">
        <v>-39651915</v>
      </c>
      <c r="U42" s="59">
        <v>-80710347</v>
      </c>
      <c r="V42" s="59">
        <v>-288690683</v>
      </c>
      <c r="W42" s="59">
        <v>-337861041</v>
      </c>
      <c r="X42" s="59">
        <v>49170358</v>
      </c>
      <c r="Y42" s="60">
        <v>-14.55</v>
      </c>
      <c r="Z42" s="61">
        <v>-337861041</v>
      </c>
    </row>
    <row r="43" spans="1:26" ht="12.75">
      <c r="A43" s="57" t="s">
        <v>59</v>
      </c>
      <c r="B43" s="18">
        <v>990074</v>
      </c>
      <c r="C43" s="18">
        <v>0</v>
      </c>
      <c r="D43" s="58">
        <v>-162581</v>
      </c>
      <c r="E43" s="59">
        <v>162581</v>
      </c>
      <c r="F43" s="59">
        <v>36021</v>
      </c>
      <c r="G43" s="59">
        <v>-11462</v>
      </c>
      <c r="H43" s="59">
        <v>-4362</v>
      </c>
      <c r="I43" s="59">
        <v>20197</v>
      </c>
      <c r="J43" s="59">
        <v>-3782</v>
      </c>
      <c r="K43" s="59">
        <v>-1836</v>
      </c>
      <c r="L43" s="59">
        <v>-1143</v>
      </c>
      <c r="M43" s="59">
        <v>-6761</v>
      </c>
      <c r="N43" s="59">
        <v>-4013</v>
      </c>
      <c r="O43" s="59">
        <v>-2934</v>
      </c>
      <c r="P43" s="59">
        <v>-1179</v>
      </c>
      <c r="Q43" s="59">
        <v>-8126</v>
      </c>
      <c r="R43" s="59">
        <v>-639</v>
      </c>
      <c r="S43" s="59">
        <v>604</v>
      </c>
      <c r="T43" s="59">
        <v>30731</v>
      </c>
      <c r="U43" s="59">
        <v>30696</v>
      </c>
      <c r="V43" s="59">
        <v>36006</v>
      </c>
      <c r="W43" s="59">
        <v>0</v>
      </c>
      <c r="X43" s="59">
        <v>36006</v>
      </c>
      <c r="Y43" s="60">
        <v>0</v>
      </c>
      <c r="Z43" s="61">
        <v>162581</v>
      </c>
    </row>
    <row r="44" spans="1:26" ht="12.75">
      <c r="A44" s="57" t="s">
        <v>60</v>
      </c>
      <c r="B44" s="18">
        <v>-297580</v>
      </c>
      <c r="C44" s="18">
        <v>0</v>
      </c>
      <c r="D44" s="58">
        <v>1587785</v>
      </c>
      <c r="E44" s="59">
        <v>-1587791</v>
      </c>
      <c r="F44" s="59">
        <v>98868</v>
      </c>
      <c r="G44" s="59">
        <v>-72491</v>
      </c>
      <c r="H44" s="59">
        <v>61327</v>
      </c>
      <c r="I44" s="59">
        <v>87704</v>
      </c>
      <c r="J44" s="59">
        <v>-16777</v>
      </c>
      <c r="K44" s="59">
        <v>-49761</v>
      </c>
      <c r="L44" s="59">
        <v>-83014</v>
      </c>
      <c r="M44" s="59">
        <v>-149552</v>
      </c>
      <c r="N44" s="59">
        <v>24318</v>
      </c>
      <c r="O44" s="59">
        <v>38759</v>
      </c>
      <c r="P44" s="59">
        <v>5693</v>
      </c>
      <c r="Q44" s="59">
        <v>68770</v>
      </c>
      <c r="R44" s="59">
        <v>-13071</v>
      </c>
      <c r="S44" s="59">
        <v>10679</v>
      </c>
      <c r="T44" s="59">
        <v>4471</v>
      </c>
      <c r="U44" s="59">
        <v>2079</v>
      </c>
      <c r="V44" s="59">
        <v>9001</v>
      </c>
      <c r="W44" s="59">
        <v>-6</v>
      </c>
      <c r="X44" s="59">
        <v>9007</v>
      </c>
      <c r="Y44" s="60">
        <v>-150116.67</v>
      </c>
      <c r="Z44" s="61">
        <v>-1587791</v>
      </c>
    </row>
    <row r="45" spans="1:26" ht="12.75">
      <c r="A45" s="68" t="s">
        <v>61</v>
      </c>
      <c r="B45" s="21">
        <v>-111718787</v>
      </c>
      <c r="C45" s="21">
        <v>0</v>
      </c>
      <c r="D45" s="103">
        <v>13658401</v>
      </c>
      <c r="E45" s="104">
        <v>-172269951</v>
      </c>
      <c r="F45" s="104">
        <v>-17403319</v>
      </c>
      <c r="G45" s="104">
        <f>+F45+G42+G43+G44+G83</f>
        <v>-41993673</v>
      </c>
      <c r="H45" s="104">
        <f>+G45+H42+H43+H44+H83</f>
        <v>-70641108</v>
      </c>
      <c r="I45" s="104">
        <f>+H45</f>
        <v>-70641108</v>
      </c>
      <c r="J45" s="104">
        <f>+H45+J42+J43+J44+J83</f>
        <v>-94800347</v>
      </c>
      <c r="K45" s="104">
        <f>+J45+K42+K43+K44+K83</f>
        <v>-122461756</v>
      </c>
      <c r="L45" s="104">
        <f>+K45+L42+L43+L44+L83</f>
        <v>-145712885</v>
      </c>
      <c r="M45" s="104">
        <f>+L45</f>
        <v>-145712885</v>
      </c>
      <c r="N45" s="104">
        <f>+L45+N42+N43+N44+N83</f>
        <v>-169444115</v>
      </c>
      <c r="O45" s="104">
        <f>+N45+O42+O43+O44+O83</f>
        <v>-184891456</v>
      </c>
      <c r="P45" s="104">
        <f>+O45+P42+P43+P44+P83</f>
        <v>-208015240</v>
      </c>
      <c r="Q45" s="104">
        <f>+P45</f>
        <v>-208015240</v>
      </c>
      <c r="R45" s="104">
        <f>+P45+R42+R43+R44+R83</f>
        <v>-228656955</v>
      </c>
      <c r="S45" s="104">
        <f>+R45+S42+S43+S44+S83</f>
        <v>-249058532</v>
      </c>
      <c r="T45" s="104">
        <f>+S45+T42+T43+T44+T83</f>
        <v>-288668395</v>
      </c>
      <c r="U45" s="104">
        <f>+T45</f>
        <v>-288668395</v>
      </c>
      <c r="V45" s="104">
        <f>+U45</f>
        <v>-288668395</v>
      </c>
      <c r="W45" s="104">
        <f>+W83+W42+W43+W44</f>
        <v>-170844747</v>
      </c>
      <c r="X45" s="104">
        <f>+V45-W45</f>
        <v>-117823648</v>
      </c>
      <c r="Y45" s="105">
        <f>+IF(W45&lt;&gt;0,+(X45/W45)*100,0)</f>
        <v>68.96533260106617</v>
      </c>
      <c r="Z45" s="106">
        <v>-172269951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97.00000149272327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96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67799813</v>
      </c>
      <c r="C68" s="18">
        <v>0</v>
      </c>
      <c r="D68" s="19">
        <v>71681069</v>
      </c>
      <c r="E68" s="20">
        <v>72479069</v>
      </c>
      <c r="F68" s="20">
        <v>31981900</v>
      </c>
      <c r="G68" s="20">
        <v>4194530</v>
      </c>
      <c r="H68" s="20">
        <v>10936784</v>
      </c>
      <c r="I68" s="20">
        <v>47113214</v>
      </c>
      <c r="J68" s="20">
        <v>5135560</v>
      </c>
      <c r="K68" s="20">
        <v>-16394187</v>
      </c>
      <c r="L68" s="20">
        <v>5400114</v>
      </c>
      <c r="M68" s="20">
        <v>-5858513</v>
      </c>
      <c r="N68" s="20">
        <v>5267365</v>
      </c>
      <c r="O68" s="20">
        <v>5369017</v>
      </c>
      <c r="P68" s="20">
        <v>5418169</v>
      </c>
      <c r="Q68" s="20">
        <v>16054551</v>
      </c>
      <c r="R68" s="20">
        <v>5405858</v>
      </c>
      <c r="S68" s="20">
        <v>5405836</v>
      </c>
      <c r="T68" s="20">
        <v>5929370</v>
      </c>
      <c r="U68" s="20">
        <v>16741064</v>
      </c>
      <c r="V68" s="20">
        <v>74050316</v>
      </c>
      <c r="W68" s="20">
        <v>72479069</v>
      </c>
      <c r="X68" s="20">
        <v>0</v>
      </c>
      <c r="Y68" s="19">
        <v>0</v>
      </c>
      <c r="Z68" s="22">
        <v>72479069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102121452</v>
      </c>
      <c r="C70" s="18">
        <v>0</v>
      </c>
      <c r="D70" s="19">
        <v>123889458</v>
      </c>
      <c r="E70" s="20">
        <v>124139459</v>
      </c>
      <c r="F70" s="20">
        <v>14050150</v>
      </c>
      <c r="G70" s="20">
        <v>7383956</v>
      </c>
      <c r="H70" s="20">
        <v>12319140</v>
      </c>
      <c r="I70" s="20">
        <v>33753246</v>
      </c>
      <c r="J70" s="20">
        <v>6261806</v>
      </c>
      <c r="K70" s="20">
        <v>-2170482</v>
      </c>
      <c r="L70" s="20">
        <v>28891625</v>
      </c>
      <c r="M70" s="20">
        <v>32982949</v>
      </c>
      <c r="N70" s="20">
        <v>5774039</v>
      </c>
      <c r="O70" s="20">
        <v>6279397</v>
      </c>
      <c r="P70" s="20">
        <v>6994144</v>
      </c>
      <c r="Q70" s="20">
        <v>19047580</v>
      </c>
      <c r="R70" s="20">
        <v>6079201</v>
      </c>
      <c r="S70" s="20">
        <v>26305722</v>
      </c>
      <c r="T70" s="20">
        <v>6144376</v>
      </c>
      <c r="U70" s="20">
        <v>38529299</v>
      </c>
      <c r="V70" s="20">
        <v>124313074</v>
      </c>
      <c r="W70" s="20">
        <v>124139459</v>
      </c>
      <c r="X70" s="20">
        <v>0</v>
      </c>
      <c r="Y70" s="19">
        <v>0</v>
      </c>
      <c r="Z70" s="22">
        <v>124139459</v>
      </c>
    </row>
    <row r="71" spans="1:26" ht="12.75" hidden="1">
      <c r="A71" s="38" t="s">
        <v>67</v>
      </c>
      <c r="B71" s="18">
        <v>24347735</v>
      </c>
      <c r="C71" s="18">
        <v>0</v>
      </c>
      <c r="D71" s="19">
        <v>27266202</v>
      </c>
      <c r="E71" s="20">
        <v>28152202</v>
      </c>
      <c r="F71" s="20">
        <v>4514322</v>
      </c>
      <c r="G71" s="20">
        <v>2200303</v>
      </c>
      <c r="H71" s="20">
        <v>4736165</v>
      </c>
      <c r="I71" s="20">
        <v>11450790</v>
      </c>
      <c r="J71" s="20">
        <v>2350861</v>
      </c>
      <c r="K71" s="20">
        <v>-2533018</v>
      </c>
      <c r="L71" s="20">
        <v>1735776</v>
      </c>
      <c r="M71" s="20">
        <v>1553619</v>
      </c>
      <c r="N71" s="20">
        <v>3787275</v>
      </c>
      <c r="O71" s="20">
        <v>2845661</v>
      </c>
      <c r="P71" s="20">
        <v>2686936</v>
      </c>
      <c r="Q71" s="20">
        <v>9319872</v>
      </c>
      <c r="R71" s="20">
        <v>1771343</v>
      </c>
      <c r="S71" s="20">
        <v>3692336</v>
      </c>
      <c r="T71" s="20">
        <v>2042572</v>
      </c>
      <c r="U71" s="20">
        <v>7506251</v>
      </c>
      <c r="V71" s="20">
        <v>29830532</v>
      </c>
      <c r="W71" s="20">
        <v>28152202</v>
      </c>
      <c r="X71" s="20">
        <v>0</v>
      </c>
      <c r="Y71" s="19">
        <v>0</v>
      </c>
      <c r="Z71" s="22">
        <v>28152202</v>
      </c>
    </row>
    <row r="72" spans="1:26" ht="12.75" hidden="1">
      <c r="A72" s="38" t="s">
        <v>68</v>
      </c>
      <c r="B72" s="18">
        <v>12876091</v>
      </c>
      <c r="C72" s="18">
        <v>0</v>
      </c>
      <c r="D72" s="19">
        <v>13987000</v>
      </c>
      <c r="E72" s="20">
        <v>13352000</v>
      </c>
      <c r="F72" s="20">
        <v>2672132</v>
      </c>
      <c r="G72" s="20">
        <v>1375398</v>
      </c>
      <c r="H72" s="20">
        <v>2705628</v>
      </c>
      <c r="I72" s="20">
        <v>6753158</v>
      </c>
      <c r="J72" s="20">
        <v>1411541</v>
      </c>
      <c r="K72" s="20">
        <v>-1526914</v>
      </c>
      <c r="L72" s="20">
        <v>13640</v>
      </c>
      <c r="M72" s="20">
        <v>-101733</v>
      </c>
      <c r="N72" s="20">
        <v>1238961</v>
      </c>
      <c r="O72" s="20">
        <v>1093096</v>
      </c>
      <c r="P72" s="20">
        <v>1157288</v>
      </c>
      <c r="Q72" s="20">
        <v>3489345</v>
      </c>
      <c r="R72" s="20">
        <v>1074131</v>
      </c>
      <c r="S72" s="20">
        <v>1098613</v>
      </c>
      <c r="T72" s="20">
        <v>1146828</v>
      </c>
      <c r="U72" s="20">
        <v>3319572</v>
      </c>
      <c r="V72" s="20">
        <v>13460342</v>
      </c>
      <c r="W72" s="20">
        <v>13352000</v>
      </c>
      <c r="X72" s="20">
        <v>0</v>
      </c>
      <c r="Y72" s="19">
        <v>0</v>
      </c>
      <c r="Z72" s="22">
        <v>13352000</v>
      </c>
    </row>
    <row r="73" spans="1:26" ht="12.75" hidden="1">
      <c r="A73" s="38" t="s">
        <v>69</v>
      </c>
      <c r="B73" s="18">
        <v>21285791</v>
      </c>
      <c r="C73" s="18">
        <v>0</v>
      </c>
      <c r="D73" s="19">
        <v>22998000</v>
      </c>
      <c r="E73" s="20">
        <v>22130500</v>
      </c>
      <c r="F73" s="20">
        <v>3634394</v>
      </c>
      <c r="G73" s="20">
        <v>1414531</v>
      </c>
      <c r="H73" s="20">
        <v>3639589</v>
      </c>
      <c r="I73" s="20">
        <v>8688514</v>
      </c>
      <c r="J73" s="20">
        <v>1360789</v>
      </c>
      <c r="K73" s="20">
        <v>-2608808</v>
      </c>
      <c r="L73" s="20">
        <v>3603677</v>
      </c>
      <c r="M73" s="20">
        <v>2355658</v>
      </c>
      <c r="N73" s="20">
        <v>1887038</v>
      </c>
      <c r="O73" s="20">
        <v>1866134</v>
      </c>
      <c r="P73" s="20">
        <v>1844128</v>
      </c>
      <c r="Q73" s="20">
        <v>5597300</v>
      </c>
      <c r="R73" s="20">
        <v>1846216</v>
      </c>
      <c r="S73" s="20">
        <v>1903128</v>
      </c>
      <c r="T73" s="20">
        <v>1874998</v>
      </c>
      <c r="U73" s="20">
        <v>5624342</v>
      </c>
      <c r="V73" s="20">
        <v>22265814</v>
      </c>
      <c r="W73" s="20">
        <v>22130500</v>
      </c>
      <c r="X73" s="20">
        <v>0</v>
      </c>
      <c r="Y73" s="19">
        <v>0</v>
      </c>
      <c r="Z73" s="22">
        <v>22130500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7390157</v>
      </c>
      <c r="C75" s="27">
        <v>0</v>
      </c>
      <c r="D75" s="28">
        <v>4542000</v>
      </c>
      <c r="E75" s="29">
        <v>7981000</v>
      </c>
      <c r="F75" s="29">
        <v>1377885</v>
      </c>
      <c r="G75" s="29">
        <v>723447</v>
      </c>
      <c r="H75" s="29">
        <v>1475488</v>
      </c>
      <c r="I75" s="29">
        <v>3576820</v>
      </c>
      <c r="J75" s="29">
        <v>751700</v>
      </c>
      <c r="K75" s="29">
        <v>-732290</v>
      </c>
      <c r="L75" s="29">
        <v>769905</v>
      </c>
      <c r="M75" s="29">
        <v>789315</v>
      </c>
      <c r="N75" s="29">
        <v>707080</v>
      </c>
      <c r="O75" s="29">
        <v>766035</v>
      </c>
      <c r="P75" s="29">
        <v>697155</v>
      </c>
      <c r="Q75" s="29">
        <v>2170270</v>
      </c>
      <c r="R75" s="29">
        <v>671084</v>
      </c>
      <c r="S75" s="29">
        <v>571453</v>
      </c>
      <c r="T75" s="29">
        <v>-1614789</v>
      </c>
      <c r="U75" s="29">
        <v>-372252</v>
      </c>
      <c r="V75" s="29">
        <v>6164153</v>
      </c>
      <c r="W75" s="29">
        <v>7981000</v>
      </c>
      <c r="X75" s="29">
        <v>0</v>
      </c>
      <c r="Y75" s="28">
        <v>0</v>
      </c>
      <c r="Z75" s="30">
        <v>7981000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69530638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167016301</v>
      </c>
      <c r="C83" s="18"/>
      <c r="D83" s="19">
        <v>112206339</v>
      </c>
      <c r="E83" s="20">
        <v>167016300</v>
      </c>
      <c r="F83" s="20">
        <v>52865</v>
      </c>
      <c r="G83" s="20">
        <v>-25238</v>
      </c>
      <c r="H83" s="20">
        <v>64006</v>
      </c>
      <c r="I83" s="20">
        <v>52865</v>
      </c>
      <c r="J83" s="20">
        <v>32418</v>
      </c>
      <c r="K83" s="20">
        <v>-25556</v>
      </c>
      <c r="L83" s="20">
        <v>-53299</v>
      </c>
      <c r="M83" s="20">
        <v>32418</v>
      </c>
      <c r="N83" s="20">
        <v>-45363</v>
      </c>
      <c r="O83" s="20">
        <v>-29316</v>
      </c>
      <c r="P83" s="20">
        <v>-17653</v>
      </c>
      <c r="Q83" s="20">
        <v>-45363</v>
      </c>
      <c r="R83" s="20">
        <v>-7540</v>
      </c>
      <c r="S83" s="20">
        <v>25107</v>
      </c>
      <c r="T83" s="20">
        <v>6850</v>
      </c>
      <c r="U83" s="20">
        <v>-7540</v>
      </c>
      <c r="V83" s="20">
        <v>52865</v>
      </c>
      <c r="W83" s="20">
        <v>167016300</v>
      </c>
      <c r="X83" s="20"/>
      <c r="Y83" s="19"/>
      <c r="Z83" s="22">
        <v>167016300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4360320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209067907</v>
      </c>
      <c r="C5" s="18">
        <v>0</v>
      </c>
      <c r="D5" s="58">
        <v>226719710</v>
      </c>
      <c r="E5" s="59">
        <v>229743992</v>
      </c>
      <c r="F5" s="59">
        <v>29349095</v>
      </c>
      <c r="G5" s="59">
        <v>18159603</v>
      </c>
      <c r="H5" s="59">
        <v>18140005</v>
      </c>
      <c r="I5" s="59">
        <v>65648703</v>
      </c>
      <c r="J5" s="59">
        <v>18298768</v>
      </c>
      <c r="K5" s="59">
        <v>18268386</v>
      </c>
      <c r="L5" s="59">
        <v>17811771</v>
      </c>
      <c r="M5" s="59">
        <v>54378925</v>
      </c>
      <c r="N5" s="59">
        <v>18326625</v>
      </c>
      <c r="O5" s="59">
        <v>18087482</v>
      </c>
      <c r="P5" s="59">
        <v>18238210</v>
      </c>
      <c r="Q5" s="59">
        <v>54652317</v>
      </c>
      <c r="R5" s="59">
        <v>18186901</v>
      </c>
      <c r="S5" s="59">
        <v>18380201</v>
      </c>
      <c r="T5" s="59">
        <v>18277399</v>
      </c>
      <c r="U5" s="59">
        <v>54844501</v>
      </c>
      <c r="V5" s="59">
        <v>229524446</v>
      </c>
      <c r="W5" s="59">
        <v>229743992</v>
      </c>
      <c r="X5" s="59">
        <v>-219546</v>
      </c>
      <c r="Y5" s="60">
        <v>-0.1</v>
      </c>
      <c r="Z5" s="61">
        <v>229743992</v>
      </c>
    </row>
    <row r="6" spans="1:26" ht="12.75">
      <c r="A6" s="57" t="s">
        <v>32</v>
      </c>
      <c r="B6" s="18">
        <v>613159889</v>
      </c>
      <c r="C6" s="18">
        <v>0</v>
      </c>
      <c r="D6" s="58">
        <v>682680212</v>
      </c>
      <c r="E6" s="59">
        <v>659640530</v>
      </c>
      <c r="F6" s="59">
        <v>35889085</v>
      </c>
      <c r="G6" s="59">
        <v>56474397</v>
      </c>
      <c r="H6" s="59">
        <v>55969840</v>
      </c>
      <c r="I6" s="59">
        <v>148333322</v>
      </c>
      <c r="J6" s="59">
        <v>54619556</v>
      </c>
      <c r="K6" s="59">
        <v>53400635</v>
      </c>
      <c r="L6" s="59">
        <v>53323908</v>
      </c>
      <c r="M6" s="59">
        <v>161344099</v>
      </c>
      <c r="N6" s="59">
        <v>54784455</v>
      </c>
      <c r="O6" s="59">
        <v>55327869</v>
      </c>
      <c r="P6" s="59">
        <v>55980569</v>
      </c>
      <c r="Q6" s="59">
        <v>166092893</v>
      </c>
      <c r="R6" s="59">
        <v>53104734</v>
      </c>
      <c r="S6" s="59">
        <v>51863881</v>
      </c>
      <c r="T6" s="59">
        <v>54376362</v>
      </c>
      <c r="U6" s="59">
        <v>159344977</v>
      </c>
      <c r="V6" s="59">
        <v>635115291</v>
      </c>
      <c r="W6" s="59">
        <v>659640530</v>
      </c>
      <c r="X6" s="59">
        <v>-24525239</v>
      </c>
      <c r="Y6" s="60">
        <v>-3.72</v>
      </c>
      <c r="Z6" s="61">
        <v>659640530</v>
      </c>
    </row>
    <row r="7" spans="1:26" ht="12.75">
      <c r="A7" s="57" t="s">
        <v>33</v>
      </c>
      <c r="B7" s="18">
        <v>50414600</v>
      </c>
      <c r="C7" s="18">
        <v>0</v>
      </c>
      <c r="D7" s="58">
        <v>47609256</v>
      </c>
      <c r="E7" s="59">
        <v>49018357</v>
      </c>
      <c r="F7" s="59">
        <v>3473149</v>
      </c>
      <c r="G7" s="59">
        <v>4680041</v>
      </c>
      <c r="H7" s="59">
        <v>4080168</v>
      </c>
      <c r="I7" s="59">
        <v>12233358</v>
      </c>
      <c r="J7" s="59">
        <v>4390036</v>
      </c>
      <c r="K7" s="59">
        <v>3912509</v>
      </c>
      <c r="L7" s="59">
        <v>4015292</v>
      </c>
      <c r="M7" s="59">
        <v>12317837</v>
      </c>
      <c r="N7" s="59">
        <v>4188482</v>
      </c>
      <c r="O7" s="59">
        <v>3885133</v>
      </c>
      <c r="P7" s="59">
        <v>4214168</v>
      </c>
      <c r="Q7" s="59">
        <v>12287783</v>
      </c>
      <c r="R7" s="59">
        <v>3947230</v>
      </c>
      <c r="S7" s="59">
        <v>3638794</v>
      </c>
      <c r="T7" s="59">
        <v>3089934</v>
      </c>
      <c r="U7" s="59">
        <v>10675958</v>
      </c>
      <c r="V7" s="59">
        <v>47514936</v>
      </c>
      <c r="W7" s="59">
        <v>49018357</v>
      </c>
      <c r="X7" s="59">
        <v>-1503421</v>
      </c>
      <c r="Y7" s="60">
        <v>-3.07</v>
      </c>
      <c r="Z7" s="61">
        <v>49018357</v>
      </c>
    </row>
    <row r="8" spans="1:26" ht="12.75">
      <c r="A8" s="57" t="s">
        <v>34</v>
      </c>
      <c r="B8" s="18">
        <v>108810086</v>
      </c>
      <c r="C8" s="18">
        <v>0</v>
      </c>
      <c r="D8" s="58">
        <v>102095753</v>
      </c>
      <c r="E8" s="59">
        <v>114211383</v>
      </c>
      <c r="F8" s="59">
        <v>36782000</v>
      </c>
      <c r="G8" s="59">
        <v>2228407</v>
      </c>
      <c r="H8" s="59">
        <v>-571280</v>
      </c>
      <c r="I8" s="59">
        <v>38439127</v>
      </c>
      <c r="J8" s="59">
        <v>1054238</v>
      </c>
      <c r="K8" s="59">
        <v>1519088</v>
      </c>
      <c r="L8" s="59">
        <v>1902929</v>
      </c>
      <c r="M8" s="59">
        <v>4476255</v>
      </c>
      <c r="N8" s="59">
        <v>30917551</v>
      </c>
      <c r="O8" s="59">
        <v>1034342</v>
      </c>
      <c r="P8" s="59">
        <v>1133298</v>
      </c>
      <c r="Q8" s="59">
        <v>33085191</v>
      </c>
      <c r="R8" s="59">
        <v>23341623</v>
      </c>
      <c r="S8" s="59">
        <v>1023884</v>
      </c>
      <c r="T8" s="59">
        <v>7341333</v>
      </c>
      <c r="U8" s="59">
        <v>31706840</v>
      </c>
      <c r="V8" s="59">
        <v>107707413</v>
      </c>
      <c r="W8" s="59">
        <v>114211383</v>
      </c>
      <c r="X8" s="59">
        <v>-6503970</v>
      </c>
      <c r="Y8" s="60">
        <v>-5.69</v>
      </c>
      <c r="Z8" s="61">
        <v>114211383</v>
      </c>
    </row>
    <row r="9" spans="1:26" ht="12.75">
      <c r="A9" s="57" t="s">
        <v>35</v>
      </c>
      <c r="B9" s="18">
        <v>82443346</v>
      </c>
      <c r="C9" s="18">
        <v>0</v>
      </c>
      <c r="D9" s="58">
        <v>86613278</v>
      </c>
      <c r="E9" s="59">
        <v>64782139</v>
      </c>
      <c r="F9" s="59">
        <v>3178396</v>
      </c>
      <c r="G9" s="59">
        <v>4190486</v>
      </c>
      <c r="H9" s="59">
        <v>7906397</v>
      </c>
      <c r="I9" s="59">
        <v>15275279</v>
      </c>
      <c r="J9" s="59">
        <v>5284115</v>
      </c>
      <c r="K9" s="59">
        <v>6773267</v>
      </c>
      <c r="L9" s="59">
        <v>9365316</v>
      </c>
      <c r="M9" s="59">
        <v>21422698</v>
      </c>
      <c r="N9" s="59">
        <v>3759888</v>
      </c>
      <c r="O9" s="59">
        <v>3867112</v>
      </c>
      <c r="P9" s="59">
        <v>11656413</v>
      </c>
      <c r="Q9" s="59">
        <v>19283413</v>
      </c>
      <c r="R9" s="59">
        <v>1403939</v>
      </c>
      <c r="S9" s="59">
        <v>1827600</v>
      </c>
      <c r="T9" s="59">
        <v>9823347</v>
      </c>
      <c r="U9" s="59">
        <v>13054886</v>
      </c>
      <c r="V9" s="59">
        <v>69036276</v>
      </c>
      <c r="W9" s="59">
        <v>64782139</v>
      </c>
      <c r="X9" s="59">
        <v>4254137</v>
      </c>
      <c r="Y9" s="60">
        <v>6.57</v>
      </c>
      <c r="Z9" s="61">
        <v>64782139</v>
      </c>
    </row>
    <row r="10" spans="1:26" ht="20.25">
      <c r="A10" s="62" t="s">
        <v>112</v>
      </c>
      <c r="B10" s="63">
        <f>SUM(B5:B9)</f>
        <v>1063895828</v>
      </c>
      <c r="C10" s="63">
        <f>SUM(C5:C9)</f>
        <v>0</v>
      </c>
      <c r="D10" s="64">
        <f aca="true" t="shared" si="0" ref="D10:Z10">SUM(D5:D9)</f>
        <v>1145718209</v>
      </c>
      <c r="E10" s="65">
        <f t="shared" si="0"/>
        <v>1117396401</v>
      </c>
      <c r="F10" s="65">
        <f t="shared" si="0"/>
        <v>108671725</v>
      </c>
      <c r="G10" s="65">
        <f t="shared" si="0"/>
        <v>85732934</v>
      </c>
      <c r="H10" s="65">
        <f t="shared" si="0"/>
        <v>85525130</v>
      </c>
      <c r="I10" s="65">
        <f t="shared" si="0"/>
        <v>279929789</v>
      </c>
      <c r="J10" s="65">
        <f t="shared" si="0"/>
        <v>83646713</v>
      </c>
      <c r="K10" s="65">
        <f t="shared" si="0"/>
        <v>83873885</v>
      </c>
      <c r="L10" s="65">
        <f t="shared" si="0"/>
        <v>86419216</v>
      </c>
      <c r="M10" s="65">
        <f t="shared" si="0"/>
        <v>253939814</v>
      </c>
      <c r="N10" s="65">
        <f t="shared" si="0"/>
        <v>111977001</v>
      </c>
      <c r="O10" s="65">
        <f t="shared" si="0"/>
        <v>82201938</v>
      </c>
      <c r="P10" s="65">
        <f t="shared" si="0"/>
        <v>91222658</v>
      </c>
      <c r="Q10" s="65">
        <f t="shared" si="0"/>
        <v>285401597</v>
      </c>
      <c r="R10" s="65">
        <f t="shared" si="0"/>
        <v>99984427</v>
      </c>
      <c r="S10" s="65">
        <f t="shared" si="0"/>
        <v>76734360</v>
      </c>
      <c r="T10" s="65">
        <f t="shared" si="0"/>
        <v>92908375</v>
      </c>
      <c r="U10" s="65">
        <f t="shared" si="0"/>
        <v>269627162</v>
      </c>
      <c r="V10" s="65">
        <f t="shared" si="0"/>
        <v>1088898362</v>
      </c>
      <c r="W10" s="65">
        <f t="shared" si="0"/>
        <v>1117396401</v>
      </c>
      <c r="X10" s="65">
        <f t="shared" si="0"/>
        <v>-28498039</v>
      </c>
      <c r="Y10" s="66">
        <f>+IF(W10&lt;&gt;0,(X10/W10)*100,0)</f>
        <v>-2.5503965266485586</v>
      </c>
      <c r="Z10" s="67">
        <f t="shared" si="0"/>
        <v>1117396401</v>
      </c>
    </row>
    <row r="11" spans="1:26" ht="12.75">
      <c r="A11" s="57" t="s">
        <v>36</v>
      </c>
      <c r="B11" s="18">
        <v>345303602</v>
      </c>
      <c r="C11" s="18">
        <v>0</v>
      </c>
      <c r="D11" s="58">
        <v>406131243</v>
      </c>
      <c r="E11" s="59">
        <v>384867433</v>
      </c>
      <c r="F11" s="59">
        <v>27737288</v>
      </c>
      <c r="G11" s="59">
        <v>27784777</v>
      </c>
      <c r="H11" s="59">
        <v>29113077</v>
      </c>
      <c r="I11" s="59">
        <v>84635142</v>
      </c>
      <c r="J11" s="59">
        <v>33577079</v>
      </c>
      <c r="K11" s="59">
        <v>46466363</v>
      </c>
      <c r="L11" s="59">
        <v>29617764</v>
      </c>
      <c r="M11" s="59">
        <v>109661206</v>
      </c>
      <c r="N11" s="59">
        <v>31331063</v>
      </c>
      <c r="O11" s="59">
        <v>30369101</v>
      </c>
      <c r="P11" s="59">
        <v>29841451</v>
      </c>
      <c r="Q11" s="59">
        <v>91541615</v>
      </c>
      <c r="R11" s="59">
        <v>31525137</v>
      </c>
      <c r="S11" s="59">
        <v>32729486</v>
      </c>
      <c r="T11" s="59">
        <v>31825870</v>
      </c>
      <c r="U11" s="59">
        <v>96080493</v>
      </c>
      <c r="V11" s="59">
        <v>381918456</v>
      </c>
      <c r="W11" s="59">
        <v>384867433</v>
      </c>
      <c r="X11" s="59">
        <v>-2948977</v>
      </c>
      <c r="Y11" s="60">
        <v>-0.77</v>
      </c>
      <c r="Z11" s="61">
        <v>384867433</v>
      </c>
    </row>
    <row r="12" spans="1:26" ht="12.75">
      <c r="A12" s="57" t="s">
        <v>37</v>
      </c>
      <c r="B12" s="18">
        <v>11833450</v>
      </c>
      <c r="C12" s="18">
        <v>0</v>
      </c>
      <c r="D12" s="58">
        <v>13126015</v>
      </c>
      <c r="E12" s="59">
        <v>13126015</v>
      </c>
      <c r="F12" s="59">
        <v>983999</v>
      </c>
      <c r="G12" s="59">
        <v>971833</v>
      </c>
      <c r="H12" s="59">
        <v>983131</v>
      </c>
      <c r="I12" s="59">
        <v>2938963</v>
      </c>
      <c r="J12" s="59">
        <v>998198</v>
      </c>
      <c r="K12" s="59">
        <v>998198</v>
      </c>
      <c r="L12" s="59">
        <v>998198</v>
      </c>
      <c r="M12" s="59">
        <v>2994594</v>
      </c>
      <c r="N12" s="59">
        <v>998199</v>
      </c>
      <c r="O12" s="59">
        <v>998198</v>
      </c>
      <c r="P12" s="59">
        <v>998198</v>
      </c>
      <c r="Q12" s="59">
        <v>2994595</v>
      </c>
      <c r="R12" s="59">
        <v>998198</v>
      </c>
      <c r="S12" s="59">
        <v>1391526</v>
      </c>
      <c r="T12" s="59">
        <v>1034130</v>
      </c>
      <c r="U12" s="59">
        <v>3423854</v>
      </c>
      <c r="V12" s="59">
        <v>12352006</v>
      </c>
      <c r="W12" s="59">
        <v>13126015</v>
      </c>
      <c r="X12" s="59">
        <v>-774009</v>
      </c>
      <c r="Y12" s="60">
        <v>-5.9</v>
      </c>
      <c r="Z12" s="61">
        <v>13126015</v>
      </c>
    </row>
    <row r="13" spans="1:26" ht="12.75">
      <c r="A13" s="57" t="s">
        <v>113</v>
      </c>
      <c r="B13" s="18">
        <v>150370334</v>
      </c>
      <c r="C13" s="18">
        <v>0</v>
      </c>
      <c r="D13" s="58">
        <v>141215484</v>
      </c>
      <c r="E13" s="59">
        <v>141215484</v>
      </c>
      <c r="F13" s="59">
        <v>0</v>
      </c>
      <c r="G13" s="59">
        <v>0</v>
      </c>
      <c r="H13" s="59">
        <v>0</v>
      </c>
      <c r="I13" s="59">
        <v>0</v>
      </c>
      <c r="J13" s="59">
        <v>44711566</v>
      </c>
      <c r="K13" s="59">
        <v>10885685</v>
      </c>
      <c r="L13" s="59">
        <v>11372709</v>
      </c>
      <c r="M13" s="59">
        <v>66969960</v>
      </c>
      <c r="N13" s="59">
        <v>11256550</v>
      </c>
      <c r="O13" s="59">
        <v>10207842</v>
      </c>
      <c r="P13" s="59">
        <v>0</v>
      </c>
      <c r="Q13" s="59">
        <v>21464392</v>
      </c>
      <c r="R13" s="59">
        <v>23333435</v>
      </c>
      <c r="S13" s="59">
        <v>11571605</v>
      </c>
      <c r="T13" s="59">
        <v>0</v>
      </c>
      <c r="U13" s="59">
        <v>34905040</v>
      </c>
      <c r="V13" s="59">
        <v>123339392</v>
      </c>
      <c r="W13" s="59">
        <v>141215484</v>
      </c>
      <c r="X13" s="59">
        <v>-17876092</v>
      </c>
      <c r="Y13" s="60">
        <v>-12.66</v>
      </c>
      <c r="Z13" s="61">
        <v>141215484</v>
      </c>
    </row>
    <row r="14" spans="1:26" ht="12.75">
      <c r="A14" s="57" t="s">
        <v>38</v>
      </c>
      <c r="B14" s="18">
        <v>25656452</v>
      </c>
      <c r="C14" s="18">
        <v>0</v>
      </c>
      <c r="D14" s="58">
        <v>28494015</v>
      </c>
      <c r="E14" s="59">
        <v>22852465</v>
      </c>
      <c r="F14" s="59">
        <v>17</v>
      </c>
      <c r="G14" s="59">
        <v>2988228</v>
      </c>
      <c r="H14" s="59">
        <v>2358558</v>
      </c>
      <c r="I14" s="59">
        <v>5346803</v>
      </c>
      <c r="J14" s="59">
        <v>2265913</v>
      </c>
      <c r="K14" s="59">
        <v>1901447</v>
      </c>
      <c r="L14" s="59">
        <v>1903216</v>
      </c>
      <c r="M14" s="59">
        <v>6070576</v>
      </c>
      <c r="N14" s="59">
        <v>1903097</v>
      </c>
      <c r="O14" s="59">
        <v>1856948</v>
      </c>
      <c r="P14" s="59">
        <v>1897820</v>
      </c>
      <c r="Q14" s="59">
        <v>5657865</v>
      </c>
      <c r="R14" s="59">
        <v>1897095</v>
      </c>
      <c r="S14" s="59">
        <v>1895667</v>
      </c>
      <c r="T14" s="59">
        <v>1897016</v>
      </c>
      <c r="U14" s="59">
        <v>5689778</v>
      </c>
      <c r="V14" s="59">
        <v>22765022</v>
      </c>
      <c r="W14" s="59">
        <v>22852465</v>
      </c>
      <c r="X14" s="59">
        <v>-87443</v>
      </c>
      <c r="Y14" s="60">
        <v>-0.38</v>
      </c>
      <c r="Z14" s="61">
        <v>22852465</v>
      </c>
    </row>
    <row r="15" spans="1:26" ht="12.75">
      <c r="A15" s="57" t="s">
        <v>39</v>
      </c>
      <c r="B15" s="18">
        <v>307566309</v>
      </c>
      <c r="C15" s="18">
        <v>0</v>
      </c>
      <c r="D15" s="58">
        <v>376083757</v>
      </c>
      <c r="E15" s="59">
        <v>369899003</v>
      </c>
      <c r="F15" s="59">
        <v>1987113</v>
      </c>
      <c r="G15" s="59">
        <v>39477224</v>
      </c>
      <c r="H15" s="59">
        <v>41087294</v>
      </c>
      <c r="I15" s="59">
        <v>82551631</v>
      </c>
      <c r="J15" s="59">
        <v>27056361</v>
      </c>
      <c r="K15" s="59">
        <v>27227910</v>
      </c>
      <c r="L15" s="59">
        <v>26533905</v>
      </c>
      <c r="M15" s="59">
        <v>80818176</v>
      </c>
      <c r="N15" s="59">
        <v>25770002</v>
      </c>
      <c r="O15" s="59">
        <v>27689780</v>
      </c>
      <c r="P15" s="59">
        <v>25677150</v>
      </c>
      <c r="Q15" s="59">
        <v>79136932</v>
      </c>
      <c r="R15" s="59">
        <v>25910242</v>
      </c>
      <c r="S15" s="59">
        <v>24039380</v>
      </c>
      <c r="T15" s="59">
        <v>26140700</v>
      </c>
      <c r="U15" s="59">
        <v>76090322</v>
      </c>
      <c r="V15" s="59">
        <v>318597061</v>
      </c>
      <c r="W15" s="59">
        <v>369899003</v>
      </c>
      <c r="X15" s="59">
        <v>-51301942</v>
      </c>
      <c r="Y15" s="60">
        <v>-13.87</v>
      </c>
      <c r="Z15" s="61">
        <v>369899003</v>
      </c>
    </row>
    <row r="16" spans="1:26" ht="12.75">
      <c r="A16" s="57" t="s">
        <v>34</v>
      </c>
      <c r="B16" s="18">
        <v>3479976</v>
      </c>
      <c r="C16" s="18">
        <v>0</v>
      </c>
      <c r="D16" s="58">
        <v>4302092</v>
      </c>
      <c r="E16" s="59">
        <v>7009117</v>
      </c>
      <c r="F16" s="59">
        <v>0</v>
      </c>
      <c r="G16" s="59">
        <v>18300</v>
      </c>
      <c r="H16" s="59">
        <v>795554</v>
      </c>
      <c r="I16" s="59">
        <v>813854</v>
      </c>
      <c r="J16" s="59">
        <v>28700</v>
      </c>
      <c r="K16" s="59">
        <v>0</v>
      </c>
      <c r="L16" s="59">
        <v>810100</v>
      </c>
      <c r="M16" s="59">
        <v>838800</v>
      </c>
      <c r="N16" s="59">
        <v>284367</v>
      </c>
      <c r="O16" s="59">
        <v>265716</v>
      </c>
      <c r="P16" s="59">
        <v>864972</v>
      </c>
      <c r="Q16" s="59">
        <v>1415055</v>
      </c>
      <c r="R16" s="59">
        <v>21089</v>
      </c>
      <c r="S16" s="59">
        <v>196912</v>
      </c>
      <c r="T16" s="59">
        <v>770934</v>
      </c>
      <c r="U16" s="59">
        <v>988935</v>
      </c>
      <c r="V16" s="59">
        <v>4056644</v>
      </c>
      <c r="W16" s="59">
        <v>7009117</v>
      </c>
      <c r="X16" s="59">
        <v>-2952473</v>
      </c>
      <c r="Y16" s="60">
        <v>-42.12</v>
      </c>
      <c r="Z16" s="61">
        <v>7009117</v>
      </c>
    </row>
    <row r="17" spans="1:26" ht="12.75">
      <c r="A17" s="57" t="s">
        <v>40</v>
      </c>
      <c r="B17" s="18">
        <v>197735086</v>
      </c>
      <c r="C17" s="18">
        <v>0</v>
      </c>
      <c r="D17" s="58">
        <v>246270888</v>
      </c>
      <c r="E17" s="59">
        <v>251477172</v>
      </c>
      <c r="F17" s="59">
        <v>7757083</v>
      </c>
      <c r="G17" s="59">
        <v>11419595</v>
      </c>
      <c r="H17" s="59">
        <v>14327629</v>
      </c>
      <c r="I17" s="59">
        <v>33504307</v>
      </c>
      <c r="J17" s="59">
        <v>12475471</v>
      </c>
      <c r="K17" s="59">
        <v>9861278</v>
      </c>
      <c r="L17" s="59">
        <v>34137162</v>
      </c>
      <c r="M17" s="59">
        <v>56473911</v>
      </c>
      <c r="N17" s="59">
        <v>11186925</v>
      </c>
      <c r="O17" s="59">
        <v>10158002</v>
      </c>
      <c r="P17" s="59">
        <v>26165603</v>
      </c>
      <c r="Q17" s="59">
        <v>47510530</v>
      </c>
      <c r="R17" s="59">
        <v>10086288</v>
      </c>
      <c r="S17" s="59">
        <v>5214007</v>
      </c>
      <c r="T17" s="59">
        <v>29138202</v>
      </c>
      <c r="U17" s="59">
        <v>44438497</v>
      </c>
      <c r="V17" s="59">
        <v>181927245</v>
      </c>
      <c r="W17" s="59">
        <v>251477172</v>
      </c>
      <c r="X17" s="59">
        <v>-69549927</v>
      </c>
      <c r="Y17" s="60">
        <v>-27.66</v>
      </c>
      <c r="Z17" s="61">
        <v>251477172</v>
      </c>
    </row>
    <row r="18" spans="1:26" ht="12.75">
      <c r="A18" s="68" t="s">
        <v>41</v>
      </c>
      <c r="B18" s="69">
        <f>SUM(B11:B17)</f>
        <v>1041945209</v>
      </c>
      <c r="C18" s="69">
        <f>SUM(C11:C17)</f>
        <v>0</v>
      </c>
      <c r="D18" s="70">
        <f aca="true" t="shared" si="1" ref="D18:Z18">SUM(D11:D17)</f>
        <v>1215623494</v>
      </c>
      <c r="E18" s="71">
        <f t="shared" si="1"/>
        <v>1190446689</v>
      </c>
      <c r="F18" s="71">
        <f t="shared" si="1"/>
        <v>38465500</v>
      </c>
      <c r="G18" s="71">
        <f t="shared" si="1"/>
        <v>82659957</v>
      </c>
      <c r="H18" s="71">
        <f t="shared" si="1"/>
        <v>88665243</v>
      </c>
      <c r="I18" s="71">
        <f t="shared" si="1"/>
        <v>209790700</v>
      </c>
      <c r="J18" s="71">
        <f t="shared" si="1"/>
        <v>121113288</v>
      </c>
      <c r="K18" s="71">
        <f t="shared" si="1"/>
        <v>97340881</v>
      </c>
      <c r="L18" s="71">
        <f t="shared" si="1"/>
        <v>105373054</v>
      </c>
      <c r="M18" s="71">
        <f t="shared" si="1"/>
        <v>323827223</v>
      </c>
      <c r="N18" s="71">
        <f t="shared" si="1"/>
        <v>82730203</v>
      </c>
      <c r="O18" s="71">
        <f t="shared" si="1"/>
        <v>81545587</v>
      </c>
      <c r="P18" s="71">
        <f t="shared" si="1"/>
        <v>85445194</v>
      </c>
      <c r="Q18" s="71">
        <f t="shared" si="1"/>
        <v>249720984</v>
      </c>
      <c r="R18" s="71">
        <f t="shared" si="1"/>
        <v>93771484</v>
      </c>
      <c r="S18" s="71">
        <f t="shared" si="1"/>
        <v>77038583</v>
      </c>
      <c r="T18" s="71">
        <f t="shared" si="1"/>
        <v>90806852</v>
      </c>
      <c r="U18" s="71">
        <f t="shared" si="1"/>
        <v>261616919</v>
      </c>
      <c r="V18" s="71">
        <f t="shared" si="1"/>
        <v>1044955826</v>
      </c>
      <c r="W18" s="71">
        <f t="shared" si="1"/>
        <v>1190446689</v>
      </c>
      <c r="X18" s="71">
        <f t="shared" si="1"/>
        <v>-145490863</v>
      </c>
      <c r="Y18" s="66">
        <f>+IF(W18&lt;&gt;0,(X18/W18)*100,0)</f>
        <v>-12.221535356800846</v>
      </c>
      <c r="Z18" s="72">
        <f t="shared" si="1"/>
        <v>1190446689</v>
      </c>
    </row>
    <row r="19" spans="1:26" ht="12.75">
      <c r="A19" s="68" t="s">
        <v>42</v>
      </c>
      <c r="B19" s="73">
        <f>+B10-B18</f>
        <v>21950619</v>
      </c>
      <c r="C19" s="73">
        <f>+C10-C18</f>
        <v>0</v>
      </c>
      <c r="D19" s="74">
        <f aca="true" t="shared" si="2" ref="D19:Z19">+D10-D18</f>
        <v>-69905285</v>
      </c>
      <c r="E19" s="75">
        <f t="shared" si="2"/>
        <v>-73050288</v>
      </c>
      <c r="F19" s="75">
        <f t="shared" si="2"/>
        <v>70206225</v>
      </c>
      <c r="G19" s="75">
        <f t="shared" si="2"/>
        <v>3072977</v>
      </c>
      <c r="H19" s="75">
        <f t="shared" si="2"/>
        <v>-3140113</v>
      </c>
      <c r="I19" s="75">
        <f t="shared" si="2"/>
        <v>70139089</v>
      </c>
      <c r="J19" s="75">
        <f t="shared" si="2"/>
        <v>-37466575</v>
      </c>
      <c r="K19" s="75">
        <f t="shared" si="2"/>
        <v>-13466996</v>
      </c>
      <c r="L19" s="75">
        <f t="shared" si="2"/>
        <v>-18953838</v>
      </c>
      <c r="M19" s="75">
        <f t="shared" si="2"/>
        <v>-69887409</v>
      </c>
      <c r="N19" s="75">
        <f t="shared" si="2"/>
        <v>29246798</v>
      </c>
      <c r="O19" s="75">
        <f t="shared" si="2"/>
        <v>656351</v>
      </c>
      <c r="P19" s="75">
        <f t="shared" si="2"/>
        <v>5777464</v>
      </c>
      <c r="Q19" s="75">
        <f t="shared" si="2"/>
        <v>35680613</v>
      </c>
      <c r="R19" s="75">
        <f t="shared" si="2"/>
        <v>6212943</v>
      </c>
      <c r="S19" s="75">
        <f t="shared" si="2"/>
        <v>-304223</v>
      </c>
      <c r="T19" s="75">
        <f t="shared" si="2"/>
        <v>2101523</v>
      </c>
      <c r="U19" s="75">
        <f t="shared" si="2"/>
        <v>8010243</v>
      </c>
      <c r="V19" s="75">
        <f t="shared" si="2"/>
        <v>43942536</v>
      </c>
      <c r="W19" s="75">
        <f>IF(E10=E18,0,W10-W18)</f>
        <v>-73050288</v>
      </c>
      <c r="X19" s="75">
        <f t="shared" si="2"/>
        <v>116992824</v>
      </c>
      <c r="Y19" s="76">
        <f>+IF(W19&lt;&gt;0,(X19/W19)*100,0)</f>
        <v>-160.15381623136108</v>
      </c>
      <c r="Z19" s="77">
        <f t="shared" si="2"/>
        <v>-73050288</v>
      </c>
    </row>
    <row r="20" spans="1:26" ht="20.25">
      <c r="A20" s="78" t="s">
        <v>43</v>
      </c>
      <c r="B20" s="79">
        <v>50166024</v>
      </c>
      <c r="C20" s="79">
        <v>0</v>
      </c>
      <c r="D20" s="80">
        <v>31070538</v>
      </c>
      <c r="E20" s="81">
        <v>48657167</v>
      </c>
      <c r="F20" s="81">
        <v>0</v>
      </c>
      <c r="G20" s="81">
        <v>0</v>
      </c>
      <c r="H20" s="81">
        <v>0</v>
      </c>
      <c r="I20" s="81">
        <v>0</v>
      </c>
      <c r="J20" s="81">
        <v>1527858</v>
      </c>
      <c r="K20" s="81">
        <v>7204905</v>
      </c>
      <c r="L20" s="81">
        <v>2468121</v>
      </c>
      <c r="M20" s="81">
        <v>11200884</v>
      </c>
      <c r="N20" s="81">
        <v>1951603</v>
      </c>
      <c r="O20" s="81">
        <v>6129957</v>
      </c>
      <c r="P20" s="81">
        <v>5449594</v>
      </c>
      <c r="Q20" s="81">
        <v>13531154</v>
      </c>
      <c r="R20" s="81">
        <v>2489221</v>
      </c>
      <c r="S20" s="81">
        <v>426813</v>
      </c>
      <c r="T20" s="81">
        <v>1855593</v>
      </c>
      <c r="U20" s="81">
        <v>4771627</v>
      </c>
      <c r="V20" s="81">
        <v>29503665</v>
      </c>
      <c r="W20" s="81">
        <v>48657167</v>
      </c>
      <c r="X20" s="81">
        <v>-19153502</v>
      </c>
      <c r="Y20" s="82">
        <v>-39.36</v>
      </c>
      <c r="Z20" s="83">
        <v>48657167</v>
      </c>
    </row>
    <row r="21" spans="1:26" ht="41.25">
      <c r="A21" s="84" t="s">
        <v>114</v>
      </c>
      <c r="B21" s="85">
        <v>8949878</v>
      </c>
      <c r="C21" s="85">
        <v>0</v>
      </c>
      <c r="D21" s="86">
        <v>13102859</v>
      </c>
      <c r="E21" s="87">
        <v>6998567</v>
      </c>
      <c r="F21" s="87">
        <v>137989</v>
      </c>
      <c r="G21" s="87">
        <v>854185</v>
      </c>
      <c r="H21" s="87">
        <v>648064</v>
      </c>
      <c r="I21" s="87">
        <v>1640238</v>
      </c>
      <c r="J21" s="87">
        <v>527453</v>
      </c>
      <c r="K21" s="87">
        <v>408391</v>
      </c>
      <c r="L21" s="87">
        <v>149065</v>
      </c>
      <c r="M21" s="87">
        <v>1084909</v>
      </c>
      <c r="N21" s="87">
        <v>397875</v>
      </c>
      <c r="O21" s="87">
        <v>552359</v>
      </c>
      <c r="P21" s="87">
        <v>767164</v>
      </c>
      <c r="Q21" s="87">
        <v>1717398</v>
      </c>
      <c r="R21" s="87">
        <v>0</v>
      </c>
      <c r="S21" s="87">
        <v>60000</v>
      </c>
      <c r="T21" s="87">
        <v>741902</v>
      </c>
      <c r="U21" s="87">
        <v>801902</v>
      </c>
      <c r="V21" s="87">
        <v>5244447</v>
      </c>
      <c r="W21" s="87">
        <v>6998567</v>
      </c>
      <c r="X21" s="87">
        <v>-1754120</v>
      </c>
      <c r="Y21" s="88">
        <v>-25.06</v>
      </c>
      <c r="Z21" s="89">
        <v>6998567</v>
      </c>
    </row>
    <row r="22" spans="1:26" ht="12.75">
      <c r="A22" s="90" t="s">
        <v>115</v>
      </c>
      <c r="B22" s="91">
        <f>SUM(B19:B21)</f>
        <v>81066521</v>
      </c>
      <c r="C22" s="91">
        <f>SUM(C19:C21)</f>
        <v>0</v>
      </c>
      <c r="D22" s="92">
        <f aca="true" t="shared" si="3" ref="D22:Z22">SUM(D19:D21)</f>
        <v>-25731888</v>
      </c>
      <c r="E22" s="93">
        <f t="shared" si="3"/>
        <v>-17394554</v>
      </c>
      <c r="F22" s="93">
        <f t="shared" si="3"/>
        <v>70344214</v>
      </c>
      <c r="G22" s="93">
        <f t="shared" si="3"/>
        <v>3927162</v>
      </c>
      <c r="H22" s="93">
        <f t="shared" si="3"/>
        <v>-2492049</v>
      </c>
      <c r="I22" s="93">
        <f t="shared" si="3"/>
        <v>71779327</v>
      </c>
      <c r="J22" s="93">
        <f t="shared" si="3"/>
        <v>-35411264</v>
      </c>
      <c r="K22" s="93">
        <f t="shared" si="3"/>
        <v>-5853700</v>
      </c>
      <c r="L22" s="93">
        <f t="shared" si="3"/>
        <v>-16336652</v>
      </c>
      <c r="M22" s="93">
        <f t="shared" si="3"/>
        <v>-57601616</v>
      </c>
      <c r="N22" s="93">
        <f t="shared" si="3"/>
        <v>31596276</v>
      </c>
      <c r="O22" s="93">
        <f t="shared" si="3"/>
        <v>7338667</v>
      </c>
      <c r="P22" s="93">
        <f t="shared" si="3"/>
        <v>11994222</v>
      </c>
      <c r="Q22" s="93">
        <f t="shared" si="3"/>
        <v>50929165</v>
      </c>
      <c r="R22" s="93">
        <f t="shared" si="3"/>
        <v>8702164</v>
      </c>
      <c r="S22" s="93">
        <f t="shared" si="3"/>
        <v>182590</v>
      </c>
      <c r="T22" s="93">
        <f t="shared" si="3"/>
        <v>4699018</v>
      </c>
      <c r="U22" s="93">
        <f t="shared" si="3"/>
        <v>13583772</v>
      </c>
      <c r="V22" s="93">
        <f t="shared" si="3"/>
        <v>78690648</v>
      </c>
      <c r="W22" s="93">
        <f t="shared" si="3"/>
        <v>-17394554</v>
      </c>
      <c r="X22" s="93">
        <f t="shared" si="3"/>
        <v>96085202</v>
      </c>
      <c r="Y22" s="94">
        <f>+IF(W22&lt;&gt;0,(X22/W22)*100,0)</f>
        <v>-552.3866952840527</v>
      </c>
      <c r="Z22" s="95">
        <f t="shared" si="3"/>
        <v>-17394554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81066521</v>
      </c>
      <c r="C24" s="73">
        <f>SUM(C22:C23)</f>
        <v>0</v>
      </c>
      <c r="D24" s="74">
        <f aca="true" t="shared" si="4" ref="D24:Z24">SUM(D22:D23)</f>
        <v>-25731888</v>
      </c>
      <c r="E24" s="75">
        <f t="shared" si="4"/>
        <v>-17394554</v>
      </c>
      <c r="F24" s="75">
        <f t="shared" si="4"/>
        <v>70344214</v>
      </c>
      <c r="G24" s="75">
        <f t="shared" si="4"/>
        <v>3927162</v>
      </c>
      <c r="H24" s="75">
        <f t="shared" si="4"/>
        <v>-2492049</v>
      </c>
      <c r="I24" s="75">
        <f t="shared" si="4"/>
        <v>71779327</v>
      </c>
      <c r="J24" s="75">
        <f t="shared" si="4"/>
        <v>-35411264</v>
      </c>
      <c r="K24" s="75">
        <f t="shared" si="4"/>
        <v>-5853700</v>
      </c>
      <c r="L24" s="75">
        <f t="shared" si="4"/>
        <v>-16336652</v>
      </c>
      <c r="M24" s="75">
        <f t="shared" si="4"/>
        <v>-57601616</v>
      </c>
      <c r="N24" s="75">
        <f t="shared" si="4"/>
        <v>31596276</v>
      </c>
      <c r="O24" s="75">
        <f t="shared" si="4"/>
        <v>7338667</v>
      </c>
      <c r="P24" s="75">
        <f t="shared" si="4"/>
        <v>11994222</v>
      </c>
      <c r="Q24" s="75">
        <f t="shared" si="4"/>
        <v>50929165</v>
      </c>
      <c r="R24" s="75">
        <f t="shared" si="4"/>
        <v>8702164</v>
      </c>
      <c r="S24" s="75">
        <f t="shared" si="4"/>
        <v>182590</v>
      </c>
      <c r="T24" s="75">
        <f t="shared" si="4"/>
        <v>4699018</v>
      </c>
      <c r="U24" s="75">
        <f t="shared" si="4"/>
        <v>13583772</v>
      </c>
      <c r="V24" s="75">
        <f t="shared" si="4"/>
        <v>78690648</v>
      </c>
      <c r="W24" s="75">
        <f t="shared" si="4"/>
        <v>-17394554</v>
      </c>
      <c r="X24" s="75">
        <f t="shared" si="4"/>
        <v>96085202</v>
      </c>
      <c r="Y24" s="76">
        <f>+IF(W24&lt;&gt;0,(X24/W24)*100,0)</f>
        <v>-552.3866952840527</v>
      </c>
      <c r="Z24" s="77">
        <f t="shared" si="4"/>
        <v>-17394554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96211008</v>
      </c>
      <c r="C27" s="21">
        <v>0</v>
      </c>
      <c r="D27" s="103">
        <v>323720315</v>
      </c>
      <c r="E27" s="104">
        <v>299871948</v>
      </c>
      <c r="F27" s="104">
        <v>475181</v>
      </c>
      <c r="G27" s="104">
        <v>7850492</v>
      </c>
      <c r="H27" s="104">
        <v>11115384</v>
      </c>
      <c r="I27" s="104">
        <v>19441057</v>
      </c>
      <c r="J27" s="104">
        <v>13667358</v>
      </c>
      <c r="K27" s="104">
        <v>20417888</v>
      </c>
      <c r="L27" s="104">
        <v>15858635</v>
      </c>
      <c r="M27" s="104">
        <v>49943881</v>
      </c>
      <c r="N27" s="104">
        <v>10961875</v>
      </c>
      <c r="O27" s="104">
        <v>14446686</v>
      </c>
      <c r="P27" s="104">
        <v>22162606</v>
      </c>
      <c r="Q27" s="104">
        <v>47571167</v>
      </c>
      <c r="R27" s="104">
        <v>5887928</v>
      </c>
      <c r="S27" s="104">
        <v>10344720</v>
      </c>
      <c r="T27" s="104">
        <v>11345344</v>
      </c>
      <c r="U27" s="104">
        <v>27577992</v>
      </c>
      <c r="V27" s="104">
        <v>144534097</v>
      </c>
      <c r="W27" s="104">
        <v>299871948</v>
      </c>
      <c r="X27" s="104">
        <v>-155337851</v>
      </c>
      <c r="Y27" s="105">
        <v>-51.8</v>
      </c>
      <c r="Z27" s="106">
        <v>299871948</v>
      </c>
    </row>
    <row r="28" spans="1:26" ht="12.75">
      <c r="A28" s="107" t="s">
        <v>47</v>
      </c>
      <c r="B28" s="18">
        <v>9220380</v>
      </c>
      <c r="C28" s="18">
        <v>0</v>
      </c>
      <c r="D28" s="58">
        <v>33843989</v>
      </c>
      <c r="E28" s="59">
        <v>50295058</v>
      </c>
      <c r="F28" s="59">
        <v>0</v>
      </c>
      <c r="G28" s="59">
        <v>0</v>
      </c>
      <c r="H28" s="59">
        <v>1527858</v>
      </c>
      <c r="I28" s="59">
        <v>1527858</v>
      </c>
      <c r="J28" s="59">
        <v>6130285</v>
      </c>
      <c r="K28" s="59">
        <v>2137650</v>
      </c>
      <c r="L28" s="59">
        <v>1716843</v>
      </c>
      <c r="M28" s="59">
        <v>9984778</v>
      </c>
      <c r="N28" s="59">
        <v>5330398</v>
      </c>
      <c r="O28" s="59">
        <v>4722199</v>
      </c>
      <c r="P28" s="59">
        <v>2299639</v>
      </c>
      <c r="Q28" s="59">
        <v>12352236</v>
      </c>
      <c r="R28" s="59">
        <v>369075</v>
      </c>
      <c r="S28" s="59">
        <v>1491829</v>
      </c>
      <c r="T28" s="59">
        <v>3712038</v>
      </c>
      <c r="U28" s="59">
        <v>5572942</v>
      </c>
      <c r="V28" s="59">
        <v>29437814</v>
      </c>
      <c r="W28" s="59">
        <v>50295058</v>
      </c>
      <c r="X28" s="59">
        <v>-20857244</v>
      </c>
      <c r="Y28" s="60">
        <v>-41.47</v>
      </c>
      <c r="Z28" s="61">
        <v>50295058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-16735696</v>
      </c>
      <c r="C30" s="18">
        <v>0</v>
      </c>
      <c r="D30" s="58">
        <v>56503589</v>
      </c>
      <c r="E30" s="59">
        <v>2669749</v>
      </c>
      <c r="F30" s="59">
        <v>387690</v>
      </c>
      <c r="G30" s="59">
        <v>250119</v>
      </c>
      <c r="H30" s="59">
        <v>1010058</v>
      </c>
      <c r="I30" s="59">
        <v>1647867</v>
      </c>
      <c r="J30" s="59">
        <v>1435454</v>
      </c>
      <c r="K30" s="59">
        <v>355715</v>
      </c>
      <c r="L30" s="59">
        <v>1013216</v>
      </c>
      <c r="M30" s="59">
        <v>2804385</v>
      </c>
      <c r="N30" s="59">
        <v>489827</v>
      </c>
      <c r="O30" s="59">
        <v>286007</v>
      </c>
      <c r="P30" s="59">
        <v>2661377</v>
      </c>
      <c r="Q30" s="59">
        <v>3437211</v>
      </c>
      <c r="R30" s="59">
        <v>704884</v>
      </c>
      <c r="S30" s="59">
        <v>1801864</v>
      </c>
      <c r="T30" s="59">
        <v>-8332330</v>
      </c>
      <c r="U30" s="59">
        <v>-5825582</v>
      </c>
      <c r="V30" s="59">
        <v>2063881</v>
      </c>
      <c r="W30" s="59">
        <v>2669749</v>
      </c>
      <c r="X30" s="59">
        <v>-605868</v>
      </c>
      <c r="Y30" s="60">
        <v>-22.69</v>
      </c>
      <c r="Z30" s="61">
        <v>2669749</v>
      </c>
    </row>
    <row r="31" spans="1:26" ht="12.75">
      <c r="A31" s="57" t="s">
        <v>49</v>
      </c>
      <c r="B31" s="18">
        <v>127970170</v>
      </c>
      <c r="C31" s="18">
        <v>0</v>
      </c>
      <c r="D31" s="58">
        <v>233372737</v>
      </c>
      <c r="E31" s="59">
        <v>246907141</v>
      </c>
      <c r="F31" s="59">
        <v>87491</v>
      </c>
      <c r="G31" s="59">
        <v>7600373</v>
      </c>
      <c r="H31" s="59">
        <v>8577468</v>
      </c>
      <c r="I31" s="59">
        <v>16265332</v>
      </c>
      <c r="J31" s="59">
        <v>6101619</v>
      </c>
      <c r="K31" s="59">
        <v>17924523</v>
      </c>
      <c r="L31" s="59">
        <v>13128576</v>
      </c>
      <c r="M31" s="59">
        <v>37154718</v>
      </c>
      <c r="N31" s="59">
        <v>5141650</v>
      </c>
      <c r="O31" s="59">
        <v>9438480</v>
      </c>
      <c r="P31" s="59">
        <v>17201590</v>
      </c>
      <c r="Q31" s="59">
        <v>31781720</v>
      </c>
      <c r="R31" s="59">
        <v>4813969</v>
      </c>
      <c r="S31" s="59">
        <v>7051027</v>
      </c>
      <c r="T31" s="59">
        <v>15965636</v>
      </c>
      <c r="U31" s="59">
        <v>27830632</v>
      </c>
      <c r="V31" s="59">
        <v>113032402</v>
      </c>
      <c r="W31" s="59">
        <v>246907141</v>
      </c>
      <c r="X31" s="59">
        <v>-133874739</v>
      </c>
      <c r="Y31" s="60">
        <v>-54.22</v>
      </c>
      <c r="Z31" s="61">
        <v>246907141</v>
      </c>
    </row>
    <row r="32" spans="1:26" ht="12.75">
      <c r="A32" s="68" t="s">
        <v>50</v>
      </c>
      <c r="B32" s="21">
        <f>SUM(B28:B31)</f>
        <v>120454854</v>
      </c>
      <c r="C32" s="21">
        <f>SUM(C28:C31)</f>
        <v>0</v>
      </c>
      <c r="D32" s="103">
        <f aca="true" t="shared" si="5" ref="D32:Z32">SUM(D28:D31)</f>
        <v>323720315</v>
      </c>
      <c r="E32" s="104">
        <f t="shared" si="5"/>
        <v>299871948</v>
      </c>
      <c r="F32" s="104">
        <f t="shared" si="5"/>
        <v>475181</v>
      </c>
      <c r="G32" s="104">
        <f t="shared" si="5"/>
        <v>7850492</v>
      </c>
      <c r="H32" s="104">
        <f t="shared" si="5"/>
        <v>11115384</v>
      </c>
      <c r="I32" s="104">
        <f t="shared" si="5"/>
        <v>19441057</v>
      </c>
      <c r="J32" s="104">
        <f t="shared" si="5"/>
        <v>13667358</v>
      </c>
      <c r="K32" s="104">
        <f t="shared" si="5"/>
        <v>20417888</v>
      </c>
      <c r="L32" s="104">
        <f t="shared" si="5"/>
        <v>15858635</v>
      </c>
      <c r="M32" s="104">
        <f t="shared" si="5"/>
        <v>49943881</v>
      </c>
      <c r="N32" s="104">
        <f t="shared" si="5"/>
        <v>10961875</v>
      </c>
      <c r="O32" s="104">
        <f t="shared" si="5"/>
        <v>14446686</v>
      </c>
      <c r="P32" s="104">
        <f t="shared" si="5"/>
        <v>22162606</v>
      </c>
      <c r="Q32" s="104">
        <f t="shared" si="5"/>
        <v>47571167</v>
      </c>
      <c r="R32" s="104">
        <f t="shared" si="5"/>
        <v>5887928</v>
      </c>
      <c r="S32" s="104">
        <f t="shared" si="5"/>
        <v>10344720</v>
      </c>
      <c r="T32" s="104">
        <f t="shared" si="5"/>
        <v>11345344</v>
      </c>
      <c r="U32" s="104">
        <f t="shared" si="5"/>
        <v>27577992</v>
      </c>
      <c r="V32" s="104">
        <f t="shared" si="5"/>
        <v>144534097</v>
      </c>
      <c r="W32" s="104">
        <f t="shared" si="5"/>
        <v>299871948</v>
      </c>
      <c r="X32" s="104">
        <f t="shared" si="5"/>
        <v>-155337851</v>
      </c>
      <c r="Y32" s="105">
        <f>+IF(W32&lt;&gt;0,(X32/W32)*100,0)</f>
        <v>-51.80139457392661</v>
      </c>
      <c r="Z32" s="106">
        <f t="shared" si="5"/>
        <v>299871948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772496872</v>
      </c>
      <c r="C35" s="18">
        <v>0</v>
      </c>
      <c r="D35" s="58">
        <v>707398567</v>
      </c>
      <c r="E35" s="59">
        <v>612666617</v>
      </c>
      <c r="F35" s="59">
        <v>794033065</v>
      </c>
      <c r="G35" s="59">
        <v>-645095</v>
      </c>
      <c r="H35" s="59">
        <v>-15746008</v>
      </c>
      <c r="I35" s="59">
        <v>777641962</v>
      </c>
      <c r="J35" s="59">
        <v>5724684</v>
      </c>
      <c r="K35" s="59">
        <v>-23043814</v>
      </c>
      <c r="L35" s="59">
        <v>3013209</v>
      </c>
      <c r="M35" s="59">
        <v>-14305921</v>
      </c>
      <c r="N35" s="59">
        <v>11346967</v>
      </c>
      <c r="O35" s="59">
        <v>-656723</v>
      </c>
      <c r="P35" s="59">
        <v>42709598</v>
      </c>
      <c r="Q35" s="59">
        <v>53399842</v>
      </c>
      <c r="R35" s="59">
        <v>12684592</v>
      </c>
      <c r="S35" s="59">
        <v>-7238321</v>
      </c>
      <c r="T35" s="59">
        <v>-41511966</v>
      </c>
      <c r="U35" s="59">
        <v>-36065695</v>
      </c>
      <c r="V35" s="59">
        <v>780670188</v>
      </c>
      <c r="W35" s="59">
        <v>612666617</v>
      </c>
      <c r="X35" s="59">
        <v>168003571</v>
      </c>
      <c r="Y35" s="60">
        <v>27.42</v>
      </c>
      <c r="Z35" s="61">
        <v>612666617</v>
      </c>
    </row>
    <row r="36" spans="1:26" ht="12.75">
      <c r="A36" s="57" t="s">
        <v>53</v>
      </c>
      <c r="B36" s="18">
        <v>2792234496</v>
      </c>
      <c r="C36" s="18">
        <v>0</v>
      </c>
      <c r="D36" s="58">
        <v>3061114362</v>
      </c>
      <c r="E36" s="59">
        <v>2950576703</v>
      </c>
      <c r="F36" s="59">
        <v>2791536598</v>
      </c>
      <c r="G36" s="59">
        <v>7850492</v>
      </c>
      <c r="H36" s="59">
        <v>11115384</v>
      </c>
      <c r="I36" s="59">
        <v>2810502474</v>
      </c>
      <c r="J36" s="59">
        <v>-31062939</v>
      </c>
      <c r="K36" s="59">
        <v>9527851</v>
      </c>
      <c r="L36" s="59">
        <v>4419181</v>
      </c>
      <c r="M36" s="59">
        <v>-17115907</v>
      </c>
      <c r="N36" s="59">
        <v>-297797</v>
      </c>
      <c r="O36" s="59">
        <v>4151926</v>
      </c>
      <c r="P36" s="59">
        <v>22162606</v>
      </c>
      <c r="Q36" s="59">
        <v>26016735</v>
      </c>
      <c r="R36" s="59">
        <v>-17555313</v>
      </c>
      <c r="S36" s="59">
        <v>-1226887</v>
      </c>
      <c r="T36" s="59">
        <v>13005344</v>
      </c>
      <c r="U36" s="59">
        <v>-5776856</v>
      </c>
      <c r="V36" s="59">
        <v>2813626446</v>
      </c>
      <c r="W36" s="59">
        <v>2950576703</v>
      </c>
      <c r="X36" s="59">
        <v>-136950257</v>
      </c>
      <c r="Y36" s="60">
        <v>-4.64</v>
      </c>
      <c r="Z36" s="61">
        <v>2950576703</v>
      </c>
    </row>
    <row r="37" spans="1:26" ht="12.75">
      <c r="A37" s="57" t="s">
        <v>54</v>
      </c>
      <c r="B37" s="18">
        <v>220098432</v>
      </c>
      <c r="C37" s="18">
        <v>0</v>
      </c>
      <c r="D37" s="58">
        <v>228652262</v>
      </c>
      <c r="E37" s="59">
        <v>238648981</v>
      </c>
      <c r="F37" s="59">
        <v>170923903</v>
      </c>
      <c r="G37" s="59">
        <v>587050</v>
      </c>
      <c r="H37" s="59">
        <v>-2826050</v>
      </c>
      <c r="I37" s="59">
        <v>168684903</v>
      </c>
      <c r="J37" s="59">
        <v>3626556</v>
      </c>
      <c r="K37" s="59">
        <v>-10035414</v>
      </c>
      <c r="L37" s="59">
        <v>32662245</v>
      </c>
      <c r="M37" s="59">
        <v>26253387</v>
      </c>
      <c r="N37" s="59">
        <v>-19945377</v>
      </c>
      <c r="O37" s="59">
        <v>-6843137</v>
      </c>
      <c r="P37" s="59">
        <v>52314494</v>
      </c>
      <c r="Q37" s="59">
        <v>25525980</v>
      </c>
      <c r="R37" s="59">
        <v>-16251070</v>
      </c>
      <c r="S37" s="59">
        <v>-9753377</v>
      </c>
      <c r="T37" s="59">
        <v>-21050879</v>
      </c>
      <c r="U37" s="59">
        <v>-47055326</v>
      </c>
      <c r="V37" s="59">
        <v>173408944</v>
      </c>
      <c r="W37" s="59">
        <v>238648981</v>
      </c>
      <c r="X37" s="59">
        <v>-65240037</v>
      </c>
      <c r="Y37" s="60">
        <v>-27.34</v>
      </c>
      <c r="Z37" s="61">
        <v>238648981</v>
      </c>
    </row>
    <row r="38" spans="1:26" ht="12.75">
      <c r="A38" s="57" t="s">
        <v>55</v>
      </c>
      <c r="B38" s="18">
        <v>332630216</v>
      </c>
      <c r="C38" s="18">
        <v>0</v>
      </c>
      <c r="D38" s="58">
        <v>385256556</v>
      </c>
      <c r="E38" s="59">
        <v>329986019</v>
      </c>
      <c r="F38" s="59">
        <v>332297423</v>
      </c>
      <c r="G38" s="59">
        <v>2646722</v>
      </c>
      <c r="H38" s="59">
        <v>687488</v>
      </c>
      <c r="I38" s="59">
        <v>335631633</v>
      </c>
      <c r="J38" s="59">
        <v>6446469</v>
      </c>
      <c r="K38" s="59">
        <v>2418954</v>
      </c>
      <c r="L38" s="59">
        <v>-8893189</v>
      </c>
      <c r="M38" s="59">
        <v>-27766</v>
      </c>
      <c r="N38" s="59">
        <v>-601708</v>
      </c>
      <c r="O38" s="59">
        <v>2999687</v>
      </c>
      <c r="P38" s="59">
        <v>563456</v>
      </c>
      <c r="Q38" s="59">
        <v>2961435</v>
      </c>
      <c r="R38" s="59">
        <v>2678190</v>
      </c>
      <c r="S38" s="59">
        <v>1105565</v>
      </c>
      <c r="T38" s="59">
        <v>-12154750</v>
      </c>
      <c r="U38" s="59">
        <v>-8370995</v>
      </c>
      <c r="V38" s="59">
        <v>330194307</v>
      </c>
      <c r="W38" s="59">
        <v>329986019</v>
      </c>
      <c r="X38" s="59">
        <v>208288</v>
      </c>
      <c r="Y38" s="60">
        <v>0.06</v>
      </c>
      <c r="Z38" s="61">
        <v>329986019</v>
      </c>
    </row>
    <row r="39" spans="1:26" ht="12.75">
      <c r="A39" s="57" t="s">
        <v>56</v>
      </c>
      <c r="B39" s="18">
        <v>2930936329</v>
      </c>
      <c r="C39" s="18">
        <v>0</v>
      </c>
      <c r="D39" s="58">
        <v>3180335999</v>
      </c>
      <c r="E39" s="59">
        <v>2994608362</v>
      </c>
      <c r="F39" s="59">
        <v>3012004209</v>
      </c>
      <c r="G39" s="59">
        <v>44469</v>
      </c>
      <c r="H39" s="59">
        <v>0</v>
      </c>
      <c r="I39" s="59">
        <v>3012048678</v>
      </c>
      <c r="J39" s="59">
        <v>0</v>
      </c>
      <c r="K39" s="59">
        <v>-45765</v>
      </c>
      <c r="L39" s="59">
        <v>0</v>
      </c>
      <c r="M39" s="59">
        <v>-45765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3012002913</v>
      </c>
      <c r="W39" s="59">
        <v>2994608362</v>
      </c>
      <c r="X39" s="59">
        <v>17394551</v>
      </c>
      <c r="Y39" s="60">
        <v>0.58</v>
      </c>
      <c r="Z39" s="61">
        <v>2994608362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187307516</v>
      </c>
      <c r="C42" s="18">
        <v>0</v>
      </c>
      <c r="D42" s="58">
        <v>57655010</v>
      </c>
      <c r="E42" s="59">
        <v>74914790</v>
      </c>
      <c r="F42" s="59">
        <v>88525168</v>
      </c>
      <c r="G42" s="59">
        <v>13261311</v>
      </c>
      <c r="H42" s="59">
        <v>4685184</v>
      </c>
      <c r="I42" s="59">
        <v>106471663</v>
      </c>
      <c r="J42" s="59">
        <v>12687703</v>
      </c>
      <c r="K42" s="59">
        <v>4287922</v>
      </c>
      <c r="L42" s="59">
        <v>63514904</v>
      </c>
      <c r="M42" s="59">
        <v>80490529</v>
      </c>
      <c r="N42" s="59">
        <v>18813577</v>
      </c>
      <c r="O42" s="59">
        <v>7961143</v>
      </c>
      <c r="P42" s="59">
        <v>52782474</v>
      </c>
      <c r="Q42" s="59">
        <v>79557194</v>
      </c>
      <c r="R42" s="59">
        <v>-3723213</v>
      </c>
      <c r="S42" s="59">
        <v>10524695</v>
      </c>
      <c r="T42" s="59">
        <v>21575968</v>
      </c>
      <c r="U42" s="59">
        <v>28377450</v>
      </c>
      <c r="V42" s="59">
        <v>294896836</v>
      </c>
      <c r="W42" s="59">
        <v>74914790</v>
      </c>
      <c r="X42" s="59">
        <v>219982046</v>
      </c>
      <c r="Y42" s="60">
        <v>293.64</v>
      </c>
      <c r="Z42" s="61">
        <v>74914790</v>
      </c>
    </row>
    <row r="43" spans="1:26" ht="12.75">
      <c r="A43" s="57" t="s">
        <v>59</v>
      </c>
      <c r="B43" s="18">
        <v>-237592532</v>
      </c>
      <c r="C43" s="18">
        <v>0</v>
      </c>
      <c r="D43" s="58">
        <v>-320946864</v>
      </c>
      <c r="E43" s="59">
        <v>-297798496</v>
      </c>
      <c r="F43" s="59">
        <v>-3714991</v>
      </c>
      <c r="G43" s="59">
        <v>-8794088</v>
      </c>
      <c r="H43" s="59">
        <v>-11540248</v>
      </c>
      <c r="I43" s="59">
        <v>-24049327</v>
      </c>
      <c r="J43" s="59">
        <v>-14226295</v>
      </c>
      <c r="K43" s="59">
        <v>-23621133</v>
      </c>
      <c r="L43" s="59">
        <v>-14207592</v>
      </c>
      <c r="M43" s="59">
        <v>-52055020</v>
      </c>
      <c r="N43" s="59">
        <v>-10611259</v>
      </c>
      <c r="O43" s="59">
        <v>-17239513</v>
      </c>
      <c r="P43" s="59">
        <v>-17791925</v>
      </c>
      <c r="Q43" s="59">
        <v>-45642697</v>
      </c>
      <c r="R43" s="59">
        <v>-6797162</v>
      </c>
      <c r="S43" s="59">
        <v>-13203169</v>
      </c>
      <c r="T43" s="59">
        <v>-9070448</v>
      </c>
      <c r="U43" s="59">
        <v>-29070779</v>
      </c>
      <c r="V43" s="59">
        <v>-150817823</v>
      </c>
      <c r="W43" s="59">
        <v>-297798496</v>
      </c>
      <c r="X43" s="59">
        <v>146980673</v>
      </c>
      <c r="Y43" s="60">
        <v>-49.36</v>
      </c>
      <c r="Z43" s="61">
        <v>-297798496</v>
      </c>
    </row>
    <row r="44" spans="1:26" ht="12.75">
      <c r="A44" s="57" t="s">
        <v>60</v>
      </c>
      <c r="B44" s="18">
        <v>2650949</v>
      </c>
      <c r="C44" s="18">
        <v>0</v>
      </c>
      <c r="D44" s="58">
        <v>1305951</v>
      </c>
      <c r="E44" s="59">
        <v>132757</v>
      </c>
      <c r="F44" s="59">
        <v>21388595</v>
      </c>
      <c r="G44" s="59">
        <v>-23238107</v>
      </c>
      <c r="H44" s="59">
        <v>-92100</v>
      </c>
      <c r="I44" s="59">
        <v>-1941612</v>
      </c>
      <c r="J44" s="59">
        <v>198068</v>
      </c>
      <c r="K44" s="59">
        <v>-122446</v>
      </c>
      <c r="L44" s="59">
        <v>37986</v>
      </c>
      <c r="M44" s="59">
        <v>113608</v>
      </c>
      <c r="N44" s="59">
        <v>-208214</v>
      </c>
      <c r="O44" s="59">
        <v>141171</v>
      </c>
      <c r="P44" s="59">
        <v>1165156</v>
      </c>
      <c r="Q44" s="59">
        <v>1098113</v>
      </c>
      <c r="R44" s="59">
        <v>-1270740</v>
      </c>
      <c r="S44" s="59">
        <v>140042</v>
      </c>
      <c r="T44" s="59">
        <v>-122413</v>
      </c>
      <c r="U44" s="59">
        <v>-1253111</v>
      </c>
      <c r="V44" s="59">
        <v>-1983002</v>
      </c>
      <c r="W44" s="59">
        <v>2000000</v>
      </c>
      <c r="X44" s="59">
        <v>-3983002</v>
      </c>
      <c r="Y44" s="60">
        <v>-199.15</v>
      </c>
      <c r="Z44" s="61">
        <v>132757</v>
      </c>
    </row>
    <row r="45" spans="1:26" ht="12.75">
      <c r="A45" s="68" t="s">
        <v>61</v>
      </c>
      <c r="B45" s="21">
        <v>589253020</v>
      </c>
      <c r="C45" s="21">
        <v>0</v>
      </c>
      <c r="D45" s="103">
        <v>434656103</v>
      </c>
      <c r="E45" s="104">
        <v>377491618</v>
      </c>
      <c r="F45" s="104">
        <v>706441315</v>
      </c>
      <c r="G45" s="104">
        <f>+F45+G42+G43+G44+G83</f>
        <v>687670431</v>
      </c>
      <c r="H45" s="104">
        <f>+G45+H42+H43+H44+H83</f>
        <v>680723267</v>
      </c>
      <c r="I45" s="104">
        <f>+H45</f>
        <v>680723267</v>
      </c>
      <c r="J45" s="104">
        <f>+H45+J42+J43+J44+J83</f>
        <v>679382743</v>
      </c>
      <c r="K45" s="104">
        <f>+J45+K42+K43+K44+K83</f>
        <v>659927086</v>
      </c>
      <c r="L45" s="104">
        <f>+K45+L42+L43+L44+L83</f>
        <v>709272384</v>
      </c>
      <c r="M45" s="104">
        <f>+L45</f>
        <v>709272384</v>
      </c>
      <c r="N45" s="104">
        <f>+L45+N42+N43+N44+N83</f>
        <v>717266488</v>
      </c>
      <c r="O45" s="104">
        <f>+N45+O42+O43+O44+O83</f>
        <v>708129289</v>
      </c>
      <c r="P45" s="104">
        <f>+O45+P42+P43+P44+P83</f>
        <v>744284994</v>
      </c>
      <c r="Q45" s="104">
        <f>+P45</f>
        <v>744284994</v>
      </c>
      <c r="R45" s="104">
        <f>+P45+R42+R43+R44+R83</f>
        <v>732493879</v>
      </c>
      <c r="S45" s="104">
        <f>+R45+S42+S43+S44+S83</f>
        <v>729955447</v>
      </c>
      <c r="T45" s="104">
        <f>+S45+T42+T43+T44+T83</f>
        <v>742338554</v>
      </c>
      <c r="U45" s="104">
        <f>+T45</f>
        <v>742338554</v>
      </c>
      <c r="V45" s="104">
        <f>+U45</f>
        <v>742338554</v>
      </c>
      <c r="W45" s="104">
        <f>+W83+W42+W43+W44</f>
        <v>379358861</v>
      </c>
      <c r="X45" s="104">
        <f>+V45-W45</f>
        <v>362979693</v>
      </c>
      <c r="Y45" s="105">
        <f>+IF(W45&lt;&gt;0,+(X45/W45)*100,0)</f>
        <v>95.68240795619639</v>
      </c>
      <c r="Z45" s="106">
        <v>377491618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98.04210456844531</v>
      </c>
      <c r="C59" s="9">
        <f t="shared" si="7"/>
        <v>0</v>
      </c>
      <c r="D59" s="2">
        <f t="shared" si="7"/>
        <v>93.82359389926884</v>
      </c>
      <c r="E59" s="10">
        <f t="shared" si="7"/>
        <v>94.24348950983668</v>
      </c>
      <c r="F59" s="10">
        <f t="shared" si="7"/>
        <v>53.3083456236044</v>
      </c>
      <c r="G59" s="10">
        <f t="shared" si="7"/>
        <v>129.5478926494153</v>
      </c>
      <c r="H59" s="10">
        <f t="shared" si="7"/>
        <v>105.60932590702153</v>
      </c>
      <c r="I59" s="10">
        <f t="shared" si="7"/>
        <v>88.849336444621</v>
      </c>
      <c r="J59" s="10">
        <f t="shared" si="7"/>
        <v>98.83264272217671</v>
      </c>
      <c r="K59" s="10">
        <f t="shared" si="7"/>
        <v>115.5346181102151</v>
      </c>
      <c r="L59" s="10">
        <f t="shared" si="7"/>
        <v>101.20710624451661</v>
      </c>
      <c r="M59" s="10">
        <f t="shared" si="7"/>
        <v>105.2213591938421</v>
      </c>
      <c r="N59" s="10">
        <f t="shared" si="7"/>
        <v>104.23954765266382</v>
      </c>
      <c r="O59" s="10">
        <f t="shared" si="7"/>
        <v>96.1520238140389</v>
      </c>
      <c r="P59" s="10">
        <f t="shared" si="7"/>
        <v>101.45435325067538</v>
      </c>
      <c r="Q59" s="10">
        <f t="shared" si="7"/>
        <v>100.63348091902489</v>
      </c>
      <c r="R59" s="10">
        <f t="shared" si="7"/>
        <v>80.66890560409384</v>
      </c>
      <c r="S59" s="10">
        <f t="shared" si="7"/>
        <v>91.82857140680888</v>
      </c>
      <c r="T59" s="10">
        <f t="shared" si="7"/>
        <v>107.5950576994024</v>
      </c>
      <c r="U59" s="10">
        <f t="shared" si="7"/>
        <v>93.38224811271417</v>
      </c>
      <c r="V59" s="10">
        <f t="shared" si="7"/>
        <v>96.61726315636113</v>
      </c>
      <c r="W59" s="10">
        <f t="shared" si="7"/>
        <v>94.24348950983668</v>
      </c>
      <c r="X59" s="10">
        <f t="shared" si="7"/>
        <v>0</v>
      </c>
      <c r="Y59" s="10">
        <f t="shared" si="7"/>
        <v>0</v>
      </c>
      <c r="Z59" s="11">
        <f t="shared" si="7"/>
        <v>94.24348950983668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114.14816731148221</v>
      </c>
      <c r="C61" s="12">
        <f t="shared" si="7"/>
        <v>0</v>
      </c>
      <c r="D61" s="3">
        <f t="shared" si="7"/>
        <v>97.84622084972541</v>
      </c>
      <c r="E61" s="13">
        <f t="shared" si="7"/>
        <v>98.19537280545477</v>
      </c>
      <c r="F61" s="13">
        <f t="shared" si="7"/>
        <v>153.08335040364256</v>
      </c>
      <c r="G61" s="13">
        <f t="shared" si="7"/>
        <v>112.52986612002334</v>
      </c>
      <c r="H61" s="13">
        <f t="shared" si="7"/>
        <v>118.40166637092817</v>
      </c>
      <c r="I61" s="13">
        <f t="shared" si="7"/>
        <v>124.98845765143234</v>
      </c>
      <c r="J61" s="13">
        <f t="shared" si="7"/>
        <v>123.15397843147544</v>
      </c>
      <c r="K61" s="13">
        <f t="shared" si="7"/>
        <v>115.95032521012072</v>
      </c>
      <c r="L61" s="13">
        <f t="shared" si="7"/>
        <v>120.80165356230339</v>
      </c>
      <c r="M61" s="13">
        <f t="shared" si="7"/>
        <v>120.03278249190565</v>
      </c>
      <c r="N61" s="13">
        <f t="shared" si="7"/>
        <v>114.0749218552465</v>
      </c>
      <c r="O61" s="13">
        <f t="shared" si="7"/>
        <v>109.52905289248417</v>
      </c>
      <c r="P61" s="13">
        <f t="shared" si="7"/>
        <v>114.72307509030051</v>
      </c>
      <c r="Q61" s="13">
        <f t="shared" si="7"/>
        <v>112.8114960816831</v>
      </c>
      <c r="R61" s="13">
        <f t="shared" si="7"/>
        <v>99.42235404741635</v>
      </c>
      <c r="S61" s="13">
        <f t="shared" si="7"/>
        <v>113.76373997147317</v>
      </c>
      <c r="T61" s="13">
        <f t="shared" si="7"/>
        <v>121.56710253454668</v>
      </c>
      <c r="U61" s="13">
        <f t="shared" si="7"/>
        <v>111.77696050485572</v>
      </c>
      <c r="V61" s="13">
        <f t="shared" si="7"/>
        <v>117.36893775144614</v>
      </c>
      <c r="W61" s="13">
        <f t="shared" si="7"/>
        <v>98.19537280545477</v>
      </c>
      <c r="X61" s="13">
        <f t="shared" si="7"/>
        <v>0</v>
      </c>
      <c r="Y61" s="13">
        <f t="shared" si="7"/>
        <v>0</v>
      </c>
      <c r="Z61" s="14">
        <f t="shared" si="7"/>
        <v>98.19537280545477</v>
      </c>
    </row>
    <row r="62" spans="1:26" ht="12.75">
      <c r="A62" s="38" t="s">
        <v>67</v>
      </c>
      <c r="B62" s="12">
        <f t="shared" si="7"/>
        <v>106.51880346392555</v>
      </c>
      <c r="C62" s="12">
        <f t="shared" si="7"/>
        <v>0</v>
      </c>
      <c r="D62" s="3">
        <f t="shared" si="7"/>
        <v>90.1900250384112</v>
      </c>
      <c r="E62" s="13">
        <f t="shared" si="7"/>
        <v>101.36724450396817</v>
      </c>
      <c r="F62" s="13">
        <f t="shared" si="7"/>
        <v>608.4020453435637</v>
      </c>
      <c r="G62" s="13">
        <f t="shared" si="7"/>
        <v>111.98638067599359</v>
      </c>
      <c r="H62" s="13">
        <f t="shared" si="7"/>
        <v>129.94894805111997</v>
      </c>
      <c r="I62" s="13">
        <f t="shared" si="7"/>
        <v>163.1021802085806</v>
      </c>
      <c r="J62" s="13">
        <f t="shared" si="7"/>
        <v>113.29358654969623</v>
      </c>
      <c r="K62" s="13">
        <f t="shared" si="7"/>
        <v>106.33873326800804</v>
      </c>
      <c r="L62" s="13">
        <f t="shared" si="7"/>
        <v>233.11244729794498</v>
      </c>
      <c r="M62" s="13">
        <f t="shared" si="7"/>
        <v>151.87052905735683</v>
      </c>
      <c r="N62" s="13">
        <f t="shared" si="7"/>
        <v>103.36395494334324</v>
      </c>
      <c r="O62" s="13">
        <f t="shared" si="7"/>
        <v>86.89483296989485</v>
      </c>
      <c r="P62" s="13">
        <f t="shared" si="7"/>
        <v>102.07039485565295</v>
      </c>
      <c r="Q62" s="13">
        <f t="shared" si="7"/>
        <v>97.4244938569215</v>
      </c>
      <c r="R62" s="13">
        <f t="shared" si="7"/>
        <v>87.95223843790048</v>
      </c>
      <c r="S62" s="13">
        <f t="shared" si="7"/>
        <v>105.7135128963985</v>
      </c>
      <c r="T62" s="13">
        <f t="shared" si="7"/>
        <v>144.91647889181615</v>
      </c>
      <c r="U62" s="13">
        <f t="shared" si="7"/>
        <v>112.79968204440539</v>
      </c>
      <c r="V62" s="13">
        <f t="shared" si="7"/>
        <v>128.04639739467467</v>
      </c>
      <c r="W62" s="13">
        <f t="shared" si="7"/>
        <v>101.36724450396817</v>
      </c>
      <c r="X62" s="13">
        <f t="shared" si="7"/>
        <v>0</v>
      </c>
      <c r="Y62" s="13">
        <f t="shared" si="7"/>
        <v>0</v>
      </c>
      <c r="Z62" s="14">
        <f t="shared" si="7"/>
        <v>101.36724450396817</v>
      </c>
    </row>
    <row r="63" spans="1:26" ht="12.75">
      <c r="A63" s="38" t="s">
        <v>68</v>
      </c>
      <c r="B63" s="12">
        <f t="shared" si="7"/>
        <v>109.83890991501262</v>
      </c>
      <c r="C63" s="12">
        <f t="shared" si="7"/>
        <v>0</v>
      </c>
      <c r="D63" s="3">
        <f t="shared" si="7"/>
        <v>90.14091104953704</v>
      </c>
      <c r="E63" s="13">
        <f t="shared" si="7"/>
        <v>87.6905329110082</v>
      </c>
      <c r="F63" s="13">
        <f t="shared" si="7"/>
        <v>82.32933838927644</v>
      </c>
      <c r="G63" s="13">
        <f t="shared" si="7"/>
        <v>122.31274955234647</v>
      </c>
      <c r="H63" s="13">
        <f t="shared" si="7"/>
        <v>98.93039557551836</v>
      </c>
      <c r="I63" s="13">
        <f t="shared" si="7"/>
        <v>100.17512607984767</v>
      </c>
      <c r="J63" s="13">
        <f t="shared" si="7"/>
        <v>120.12571530248377</v>
      </c>
      <c r="K63" s="13">
        <f t="shared" si="7"/>
        <v>95.1257250219937</v>
      </c>
      <c r="L63" s="13">
        <f t="shared" si="7"/>
        <v>108.48064630821416</v>
      </c>
      <c r="M63" s="13">
        <f t="shared" si="7"/>
        <v>107.6118120193249</v>
      </c>
      <c r="N63" s="13">
        <f t="shared" si="7"/>
        <v>115.16297765515102</v>
      </c>
      <c r="O63" s="13">
        <f t="shared" si="7"/>
        <v>93.03775972794682</v>
      </c>
      <c r="P63" s="13">
        <f t="shared" si="7"/>
        <v>119.85538597327259</v>
      </c>
      <c r="Q63" s="13">
        <f t="shared" si="7"/>
        <v>108.91587880472413</v>
      </c>
      <c r="R63" s="13">
        <f t="shared" si="7"/>
        <v>86.2514024727956</v>
      </c>
      <c r="S63" s="13">
        <f t="shared" si="7"/>
        <v>98.0791763273186</v>
      </c>
      <c r="T63" s="13">
        <f t="shared" si="7"/>
        <v>121.01244115182904</v>
      </c>
      <c r="U63" s="13">
        <f t="shared" si="7"/>
        <v>101.70860029658641</v>
      </c>
      <c r="V63" s="13">
        <f t="shared" si="7"/>
        <v>104.62449166426384</v>
      </c>
      <c r="W63" s="13">
        <f t="shared" si="7"/>
        <v>87.6905329110082</v>
      </c>
      <c r="X63" s="13">
        <f t="shared" si="7"/>
        <v>0</v>
      </c>
      <c r="Y63" s="13">
        <f t="shared" si="7"/>
        <v>0</v>
      </c>
      <c r="Z63" s="14">
        <f t="shared" si="7"/>
        <v>87.6905329110082</v>
      </c>
    </row>
    <row r="64" spans="1:26" ht="12.75">
      <c r="A64" s="38" t="s">
        <v>69</v>
      </c>
      <c r="B64" s="12">
        <f t="shared" si="7"/>
        <v>105.08264669369436</v>
      </c>
      <c r="C64" s="12">
        <f t="shared" si="7"/>
        <v>0</v>
      </c>
      <c r="D64" s="3">
        <f t="shared" si="7"/>
        <v>85.93666398506437</v>
      </c>
      <c r="E64" s="13">
        <f t="shared" si="7"/>
        <v>85.30240183490517</v>
      </c>
      <c r="F64" s="13">
        <f t="shared" si="7"/>
        <v>104.98258920625463</v>
      </c>
      <c r="G64" s="13">
        <f t="shared" si="7"/>
        <v>106.37950698124887</v>
      </c>
      <c r="H64" s="13">
        <f t="shared" si="7"/>
        <v>105.27714473704492</v>
      </c>
      <c r="I64" s="13">
        <f t="shared" si="7"/>
        <v>105.54763797972339</v>
      </c>
      <c r="J64" s="13">
        <f t="shared" si="7"/>
        <v>113.06683342513564</v>
      </c>
      <c r="K64" s="13">
        <f t="shared" si="7"/>
        <v>101.19800188358327</v>
      </c>
      <c r="L64" s="13">
        <f t="shared" si="7"/>
        <v>109.66265069091679</v>
      </c>
      <c r="M64" s="13">
        <f t="shared" si="7"/>
        <v>107.93615358372226</v>
      </c>
      <c r="N64" s="13">
        <f t="shared" si="7"/>
        <v>109.7300647771807</v>
      </c>
      <c r="O64" s="13">
        <f t="shared" si="7"/>
        <v>102.1605095449323</v>
      </c>
      <c r="P64" s="13">
        <f t="shared" si="7"/>
        <v>111.18400542436999</v>
      </c>
      <c r="Q64" s="13">
        <f t="shared" si="7"/>
        <v>107.67329180426455</v>
      </c>
      <c r="R64" s="13">
        <f t="shared" si="7"/>
        <v>77.16793641475816</v>
      </c>
      <c r="S64" s="13">
        <f t="shared" si="7"/>
        <v>98.27216585562024</v>
      </c>
      <c r="T64" s="13">
        <f t="shared" si="7"/>
        <v>121.95894816496407</v>
      </c>
      <c r="U64" s="13">
        <f t="shared" si="7"/>
        <v>98.98126963953708</v>
      </c>
      <c r="V64" s="13">
        <f t="shared" si="7"/>
        <v>105.05606206246088</v>
      </c>
      <c r="W64" s="13">
        <f t="shared" si="7"/>
        <v>85.30240183490517</v>
      </c>
      <c r="X64" s="13">
        <f t="shared" si="7"/>
        <v>0</v>
      </c>
      <c r="Y64" s="13">
        <f t="shared" si="7"/>
        <v>0</v>
      </c>
      <c r="Z64" s="14">
        <f t="shared" si="7"/>
        <v>85.30240183490517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38.12007954232964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45.66709048031347</v>
      </c>
      <c r="G66" s="16">
        <f t="shared" si="7"/>
        <v>57.628344753490566</v>
      </c>
      <c r="H66" s="16">
        <f t="shared" si="7"/>
        <v>37.53336968231119</v>
      </c>
      <c r="I66" s="16">
        <f t="shared" si="7"/>
        <v>47.521439722033634</v>
      </c>
      <c r="J66" s="16">
        <f t="shared" si="7"/>
        <v>34.07910702013536</v>
      </c>
      <c r="K66" s="16">
        <f t="shared" si="7"/>
        <v>20.869536153303375</v>
      </c>
      <c r="L66" s="16">
        <f t="shared" si="7"/>
        <v>31.64261123896383</v>
      </c>
      <c r="M66" s="16">
        <f t="shared" si="7"/>
        <v>28.72329634792074</v>
      </c>
      <c r="N66" s="16">
        <f t="shared" si="7"/>
        <v>44.303885404454114</v>
      </c>
      <c r="O66" s="16">
        <f t="shared" si="7"/>
        <v>46.13061648371961</v>
      </c>
      <c r="P66" s="16">
        <f t="shared" si="7"/>
        <v>43.61539545926003</v>
      </c>
      <c r="Q66" s="16">
        <f t="shared" si="7"/>
        <v>44.67479683383998</v>
      </c>
      <c r="R66" s="16">
        <f t="shared" si="7"/>
        <v>37.36181696410984</v>
      </c>
      <c r="S66" s="16">
        <f t="shared" si="7"/>
        <v>31.919378299188917</v>
      </c>
      <c r="T66" s="16">
        <f t="shared" si="7"/>
        <v>47.950973464752074</v>
      </c>
      <c r="U66" s="16">
        <f t="shared" si="7"/>
        <v>38.63900995590543</v>
      </c>
      <c r="V66" s="16">
        <f t="shared" si="7"/>
        <v>39.550520793823075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209067907</v>
      </c>
      <c r="C68" s="18">
        <v>0</v>
      </c>
      <c r="D68" s="19">
        <v>226719710</v>
      </c>
      <c r="E68" s="20">
        <v>229743992</v>
      </c>
      <c r="F68" s="20">
        <v>29349095</v>
      </c>
      <c r="G68" s="20">
        <v>18159603</v>
      </c>
      <c r="H68" s="20">
        <v>18140005</v>
      </c>
      <c r="I68" s="20">
        <v>65648703</v>
      </c>
      <c r="J68" s="20">
        <v>18298768</v>
      </c>
      <c r="K68" s="20">
        <v>18268386</v>
      </c>
      <c r="L68" s="20">
        <v>17811771</v>
      </c>
      <c r="M68" s="20">
        <v>54378925</v>
      </c>
      <c r="N68" s="20">
        <v>18326625</v>
      </c>
      <c r="O68" s="20">
        <v>18087482</v>
      </c>
      <c r="P68" s="20">
        <v>18238210</v>
      </c>
      <c r="Q68" s="20">
        <v>54652317</v>
      </c>
      <c r="R68" s="20">
        <v>18186901</v>
      </c>
      <c r="S68" s="20">
        <v>18380201</v>
      </c>
      <c r="T68" s="20">
        <v>18277399</v>
      </c>
      <c r="U68" s="20">
        <v>54844501</v>
      </c>
      <c r="V68" s="20">
        <v>229524446</v>
      </c>
      <c r="W68" s="20">
        <v>229743992</v>
      </c>
      <c r="X68" s="20">
        <v>0</v>
      </c>
      <c r="Y68" s="19">
        <v>0</v>
      </c>
      <c r="Z68" s="22">
        <v>229743992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297725197</v>
      </c>
      <c r="C70" s="18">
        <v>0</v>
      </c>
      <c r="D70" s="19">
        <v>359089928</v>
      </c>
      <c r="E70" s="20">
        <v>338243656</v>
      </c>
      <c r="F70" s="20">
        <v>20108013</v>
      </c>
      <c r="G70" s="20">
        <v>29890056</v>
      </c>
      <c r="H70" s="20">
        <v>29231907</v>
      </c>
      <c r="I70" s="20">
        <v>79229976</v>
      </c>
      <c r="J70" s="20">
        <v>28300035</v>
      </c>
      <c r="K70" s="20">
        <v>26691205</v>
      </c>
      <c r="L70" s="20">
        <v>26839025</v>
      </c>
      <c r="M70" s="20">
        <v>81830265</v>
      </c>
      <c r="N70" s="20">
        <v>26403564</v>
      </c>
      <c r="O70" s="20">
        <v>26622289</v>
      </c>
      <c r="P70" s="20">
        <v>28263131</v>
      </c>
      <c r="Q70" s="20">
        <v>81288984</v>
      </c>
      <c r="R70" s="20">
        <v>26523340</v>
      </c>
      <c r="S70" s="20">
        <v>25962936</v>
      </c>
      <c r="T70" s="20">
        <v>28202124</v>
      </c>
      <c r="U70" s="20">
        <v>80688400</v>
      </c>
      <c r="V70" s="20">
        <v>323037625</v>
      </c>
      <c r="W70" s="20">
        <v>338243656</v>
      </c>
      <c r="X70" s="20">
        <v>0</v>
      </c>
      <c r="Y70" s="19">
        <v>0</v>
      </c>
      <c r="Z70" s="22">
        <v>338243656</v>
      </c>
    </row>
    <row r="71" spans="1:26" ht="12.75" hidden="1">
      <c r="A71" s="38" t="s">
        <v>67</v>
      </c>
      <c r="B71" s="18">
        <v>178262607</v>
      </c>
      <c r="C71" s="18">
        <v>0</v>
      </c>
      <c r="D71" s="19">
        <v>175730000</v>
      </c>
      <c r="E71" s="20">
        <v>177773397</v>
      </c>
      <c r="F71" s="20">
        <v>2750247</v>
      </c>
      <c r="G71" s="20">
        <v>14539635</v>
      </c>
      <c r="H71" s="20">
        <v>14522854</v>
      </c>
      <c r="I71" s="20">
        <v>31812736</v>
      </c>
      <c r="J71" s="20">
        <v>14311766</v>
      </c>
      <c r="K71" s="20">
        <v>14231345</v>
      </c>
      <c r="L71" s="20">
        <v>14771720</v>
      </c>
      <c r="M71" s="20">
        <v>43314831</v>
      </c>
      <c r="N71" s="20">
        <v>16372098</v>
      </c>
      <c r="O71" s="20">
        <v>16205402</v>
      </c>
      <c r="P71" s="20">
        <v>15798001</v>
      </c>
      <c r="Q71" s="20">
        <v>48375501</v>
      </c>
      <c r="R71" s="20">
        <v>14825227</v>
      </c>
      <c r="S71" s="20">
        <v>14233625</v>
      </c>
      <c r="T71" s="20">
        <v>14610139</v>
      </c>
      <c r="U71" s="20">
        <v>43668991</v>
      </c>
      <c r="V71" s="20">
        <v>167172059</v>
      </c>
      <c r="W71" s="20">
        <v>177773397</v>
      </c>
      <c r="X71" s="20">
        <v>0</v>
      </c>
      <c r="Y71" s="19">
        <v>0</v>
      </c>
      <c r="Z71" s="22">
        <v>177773397</v>
      </c>
    </row>
    <row r="72" spans="1:26" ht="12.75" hidden="1">
      <c r="A72" s="38" t="s">
        <v>68</v>
      </c>
      <c r="B72" s="18">
        <v>64893876</v>
      </c>
      <c r="C72" s="18">
        <v>0</v>
      </c>
      <c r="D72" s="19">
        <v>72323356</v>
      </c>
      <c r="E72" s="20">
        <v>69836557</v>
      </c>
      <c r="F72" s="20">
        <v>6693377</v>
      </c>
      <c r="G72" s="20">
        <v>5736021</v>
      </c>
      <c r="H72" s="20">
        <v>6052144</v>
      </c>
      <c r="I72" s="20">
        <v>18481542</v>
      </c>
      <c r="J72" s="20">
        <v>5822362</v>
      </c>
      <c r="K72" s="20">
        <v>6233604</v>
      </c>
      <c r="L72" s="20">
        <v>5723585</v>
      </c>
      <c r="M72" s="20">
        <v>17779551</v>
      </c>
      <c r="N72" s="20">
        <v>5958823</v>
      </c>
      <c r="O72" s="20">
        <v>6412864</v>
      </c>
      <c r="P72" s="20">
        <v>5905098</v>
      </c>
      <c r="Q72" s="20">
        <v>18276785</v>
      </c>
      <c r="R72" s="20">
        <v>5671233</v>
      </c>
      <c r="S72" s="20">
        <v>5639716</v>
      </c>
      <c r="T72" s="20">
        <v>5601491</v>
      </c>
      <c r="U72" s="20">
        <v>16912440</v>
      </c>
      <c r="V72" s="20">
        <v>71450318</v>
      </c>
      <c r="W72" s="20">
        <v>69836557</v>
      </c>
      <c r="X72" s="20">
        <v>0</v>
      </c>
      <c r="Y72" s="19">
        <v>0</v>
      </c>
      <c r="Z72" s="22">
        <v>69836557</v>
      </c>
    </row>
    <row r="73" spans="1:26" ht="12.75" hidden="1">
      <c r="A73" s="38" t="s">
        <v>69</v>
      </c>
      <c r="B73" s="18">
        <v>72278209</v>
      </c>
      <c r="C73" s="18">
        <v>0</v>
      </c>
      <c r="D73" s="19">
        <v>75536928</v>
      </c>
      <c r="E73" s="20">
        <v>73786920</v>
      </c>
      <c r="F73" s="20">
        <v>6337448</v>
      </c>
      <c r="G73" s="20">
        <v>6308685</v>
      </c>
      <c r="H73" s="20">
        <v>6162935</v>
      </c>
      <c r="I73" s="20">
        <v>18809068</v>
      </c>
      <c r="J73" s="20">
        <v>6185393</v>
      </c>
      <c r="K73" s="20">
        <v>6244481</v>
      </c>
      <c r="L73" s="20">
        <v>5989578</v>
      </c>
      <c r="M73" s="20">
        <v>18419452</v>
      </c>
      <c r="N73" s="20">
        <v>6049970</v>
      </c>
      <c r="O73" s="20">
        <v>6087314</v>
      </c>
      <c r="P73" s="20">
        <v>6014339</v>
      </c>
      <c r="Q73" s="20">
        <v>18151623</v>
      </c>
      <c r="R73" s="20">
        <v>6084934</v>
      </c>
      <c r="S73" s="20">
        <v>6027604</v>
      </c>
      <c r="T73" s="20">
        <v>5962608</v>
      </c>
      <c r="U73" s="20">
        <v>18075146</v>
      </c>
      <c r="V73" s="20">
        <v>73455289</v>
      </c>
      <c r="W73" s="20">
        <v>73786920</v>
      </c>
      <c r="X73" s="20">
        <v>0</v>
      </c>
      <c r="Y73" s="19">
        <v>0</v>
      </c>
      <c r="Z73" s="22">
        <v>73786920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13644056</v>
      </c>
      <c r="C75" s="27">
        <v>0</v>
      </c>
      <c r="D75" s="28">
        <v>13776312</v>
      </c>
      <c r="E75" s="29">
        <v>14328181</v>
      </c>
      <c r="F75" s="29">
        <v>1153809</v>
      </c>
      <c r="G75" s="29">
        <v>1259323</v>
      </c>
      <c r="H75" s="29">
        <v>1060094</v>
      </c>
      <c r="I75" s="29">
        <v>3473226</v>
      </c>
      <c r="J75" s="29">
        <v>1334319</v>
      </c>
      <c r="K75" s="29">
        <v>1346350</v>
      </c>
      <c r="L75" s="29">
        <v>1174094</v>
      </c>
      <c r="M75" s="29">
        <v>3854763</v>
      </c>
      <c r="N75" s="29">
        <v>1165979</v>
      </c>
      <c r="O75" s="29">
        <v>1076541</v>
      </c>
      <c r="P75" s="29">
        <v>1071147</v>
      </c>
      <c r="Q75" s="29">
        <v>3313667</v>
      </c>
      <c r="R75" s="29">
        <v>1015320</v>
      </c>
      <c r="S75" s="29">
        <v>1195559</v>
      </c>
      <c r="T75" s="29">
        <v>1001988</v>
      </c>
      <c r="U75" s="29">
        <v>3212867</v>
      </c>
      <c r="V75" s="29">
        <v>13854523</v>
      </c>
      <c r="W75" s="29">
        <v>14328181</v>
      </c>
      <c r="X75" s="29">
        <v>0</v>
      </c>
      <c r="Y75" s="28">
        <v>0</v>
      </c>
      <c r="Z75" s="30">
        <v>14328181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204974576</v>
      </c>
      <c r="C77" s="18">
        <v>0</v>
      </c>
      <c r="D77" s="19">
        <v>212716580</v>
      </c>
      <c r="E77" s="20">
        <v>216518755</v>
      </c>
      <c r="F77" s="20">
        <v>15645517</v>
      </c>
      <c r="G77" s="20">
        <v>23525383</v>
      </c>
      <c r="H77" s="20">
        <v>19157537</v>
      </c>
      <c r="I77" s="20">
        <v>58328437</v>
      </c>
      <c r="J77" s="20">
        <v>18085156</v>
      </c>
      <c r="K77" s="20">
        <v>21106310</v>
      </c>
      <c r="L77" s="20">
        <v>18026778</v>
      </c>
      <c r="M77" s="20">
        <v>57218244</v>
      </c>
      <c r="N77" s="20">
        <v>19103591</v>
      </c>
      <c r="O77" s="20">
        <v>17391480</v>
      </c>
      <c r="P77" s="20">
        <v>18503458</v>
      </c>
      <c r="Q77" s="20">
        <v>54998529</v>
      </c>
      <c r="R77" s="20">
        <v>14671174</v>
      </c>
      <c r="S77" s="20">
        <v>16878276</v>
      </c>
      <c r="T77" s="20">
        <v>19665578</v>
      </c>
      <c r="U77" s="20">
        <v>51215028</v>
      </c>
      <c r="V77" s="20">
        <v>221760238</v>
      </c>
      <c r="W77" s="20">
        <v>216518755</v>
      </c>
      <c r="X77" s="20">
        <v>0</v>
      </c>
      <c r="Y77" s="19">
        <v>0</v>
      </c>
      <c r="Z77" s="22">
        <v>216518755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339847856</v>
      </c>
      <c r="C79" s="18">
        <v>0</v>
      </c>
      <c r="D79" s="19">
        <v>351355924</v>
      </c>
      <c r="E79" s="20">
        <v>332139619</v>
      </c>
      <c r="F79" s="20">
        <v>30782020</v>
      </c>
      <c r="G79" s="20">
        <v>33635240</v>
      </c>
      <c r="H79" s="20">
        <v>34611065</v>
      </c>
      <c r="I79" s="20">
        <v>99028325</v>
      </c>
      <c r="J79" s="20">
        <v>34852619</v>
      </c>
      <c r="K79" s="20">
        <v>30948539</v>
      </c>
      <c r="L79" s="20">
        <v>32421986</v>
      </c>
      <c r="M79" s="20">
        <v>98223144</v>
      </c>
      <c r="N79" s="20">
        <v>30119845</v>
      </c>
      <c r="O79" s="20">
        <v>29159141</v>
      </c>
      <c r="P79" s="20">
        <v>32424333</v>
      </c>
      <c r="Q79" s="20">
        <v>91703319</v>
      </c>
      <c r="R79" s="20">
        <v>26370129</v>
      </c>
      <c r="S79" s="20">
        <v>29536407</v>
      </c>
      <c r="T79" s="20">
        <v>34284505</v>
      </c>
      <c r="U79" s="20">
        <v>90191041</v>
      </c>
      <c r="V79" s="20">
        <v>379145829</v>
      </c>
      <c r="W79" s="20">
        <v>332139619</v>
      </c>
      <c r="X79" s="20">
        <v>0</v>
      </c>
      <c r="Y79" s="19">
        <v>0</v>
      </c>
      <c r="Z79" s="22">
        <v>332139619</v>
      </c>
    </row>
    <row r="80" spans="1:26" ht="12.75" hidden="1">
      <c r="A80" s="38" t="s">
        <v>67</v>
      </c>
      <c r="B80" s="18">
        <v>189883196</v>
      </c>
      <c r="C80" s="18">
        <v>0</v>
      </c>
      <c r="D80" s="19">
        <v>158490931</v>
      </c>
      <c r="E80" s="20">
        <v>180203994</v>
      </c>
      <c r="F80" s="20">
        <v>16732559</v>
      </c>
      <c r="G80" s="20">
        <v>16282411</v>
      </c>
      <c r="H80" s="20">
        <v>18872296</v>
      </c>
      <c r="I80" s="20">
        <v>51887266</v>
      </c>
      <c r="J80" s="20">
        <v>16214313</v>
      </c>
      <c r="K80" s="20">
        <v>15133432</v>
      </c>
      <c r="L80" s="20">
        <v>34434718</v>
      </c>
      <c r="M80" s="20">
        <v>65782463</v>
      </c>
      <c r="N80" s="20">
        <v>16922848</v>
      </c>
      <c r="O80" s="20">
        <v>14081657</v>
      </c>
      <c r="P80" s="20">
        <v>16125082</v>
      </c>
      <c r="Q80" s="20">
        <v>47129587</v>
      </c>
      <c r="R80" s="20">
        <v>13039119</v>
      </c>
      <c r="S80" s="20">
        <v>15046865</v>
      </c>
      <c r="T80" s="20">
        <v>21172499</v>
      </c>
      <c r="U80" s="20">
        <v>49258483</v>
      </c>
      <c r="V80" s="20">
        <v>214057799</v>
      </c>
      <c r="W80" s="20">
        <v>180203994</v>
      </c>
      <c r="X80" s="20">
        <v>0</v>
      </c>
      <c r="Y80" s="19">
        <v>0</v>
      </c>
      <c r="Z80" s="22">
        <v>180203994</v>
      </c>
    </row>
    <row r="81" spans="1:26" ht="12.75" hidden="1">
      <c r="A81" s="38" t="s">
        <v>68</v>
      </c>
      <c r="B81" s="18">
        <v>71278726</v>
      </c>
      <c r="C81" s="18">
        <v>0</v>
      </c>
      <c r="D81" s="19">
        <v>65192932</v>
      </c>
      <c r="E81" s="20">
        <v>61240049</v>
      </c>
      <c r="F81" s="20">
        <v>5510613</v>
      </c>
      <c r="G81" s="20">
        <v>7015885</v>
      </c>
      <c r="H81" s="20">
        <v>5987410</v>
      </c>
      <c r="I81" s="20">
        <v>18513908</v>
      </c>
      <c r="J81" s="20">
        <v>6994154</v>
      </c>
      <c r="K81" s="20">
        <v>5929761</v>
      </c>
      <c r="L81" s="20">
        <v>6208982</v>
      </c>
      <c r="M81" s="20">
        <v>19132897</v>
      </c>
      <c r="N81" s="20">
        <v>6862358</v>
      </c>
      <c r="O81" s="20">
        <v>5966385</v>
      </c>
      <c r="P81" s="20">
        <v>7077578</v>
      </c>
      <c r="Q81" s="20">
        <v>19906321</v>
      </c>
      <c r="R81" s="20">
        <v>4891518</v>
      </c>
      <c r="S81" s="20">
        <v>5531387</v>
      </c>
      <c r="T81" s="20">
        <v>6778501</v>
      </c>
      <c r="U81" s="20">
        <v>17201406</v>
      </c>
      <c r="V81" s="20">
        <v>74754532</v>
      </c>
      <c r="W81" s="20">
        <v>61240049</v>
      </c>
      <c r="X81" s="20">
        <v>0</v>
      </c>
      <c r="Y81" s="19">
        <v>0</v>
      </c>
      <c r="Z81" s="22">
        <v>61240049</v>
      </c>
    </row>
    <row r="82" spans="1:26" ht="12.75" hidden="1">
      <c r="A82" s="38" t="s">
        <v>69</v>
      </c>
      <c r="B82" s="18">
        <v>75951855</v>
      </c>
      <c r="C82" s="18">
        <v>0</v>
      </c>
      <c r="D82" s="19">
        <v>64913916</v>
      </c>
      <c r="E82" s="20">
        <v>62942015</v>
      </c>
      <c r="F82" s="20">
        <v>6653217</v>
      </c>
      <c r="G82" s="20">
        <v>6711148</v>
      </c>
      <c r="H82" s="20">
        <v>6488162</v>
      </c>
      <c r="I82" s="20">
        <v>19852527</v>
      </c>
      <c r="J82" s="20">
        <v>6993628</v>
      </c>
      <c r="K82" s="20">
        <v>6319290</v>
      </c>
      <c r="L82" s="20">
        <v>6568330</v>
      </c>
      <c r="M82" s="20">
        <v>19881248</v>
      </c>
      <c r="N82" s="20">
        <v>6638636</v>
      </c>
      <c r="O82" s="20">
        <v>6218831</v>
      </c>
      <c r="P82" s="20">
        <v>6686983</v>
      </c>
      <c r="Q82" s="20">
        <v>19544450</v>
      </c>
      <c r="R82" s="20">
        <v>4695618</v>
      </c>
      <c r="S82" s="20">
        <v>5923457</v>
      </c>
      <c r="T82" s="20">
        <v>7271934</v>
      </c>
      <c r="U82" s="20">
        <v>17891009</v>
      </c>
      <c r="V82" s="20">
        <v>77169234</v>
      </c>
      <c r="W82" s="20">
        <v>62942015</v>
      </c>
      <c r="X82" s="20">
        <v>0</v>
      </c>
      <c r="Y82" s="19">
        <v>0</v>
      </c>
      <c r="Z82" s="22">
        <v>62942015</v>
      </c>
    </row>
    <row r="83" spans="1:26" ht="12.75" hidden="1">
      <c r="A83" s="38"/>
      <c r="B83" s="18">
        <v>636887087</v>
      </c>
      <c r="C83" s="18"/>
      <c r="D83" s="19">
        <v>696642006</v>
      </c>
      <c r="E83" s="20">
        <v>600242567</v>
      </c>
      <c r="F83" s="20">
        <v>600242543</v>
      </c>
      <c r="G83" s="20"/>
      <c r="H83" s="20"/>
      <c r="I83" s="20">
        <v>600242543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600242543</v>
      </c>
      <c r="W83" s="20">
        <v>600242567</v>
      </c>
      <c r="X83" s="20"/>
      <c r="Y83" s="19"/>
      <c r="Z83" s="22">
        <v>600242567</v>
      </c>
    </row>
    <row r="84" spans="1:26" ht="12.75" hidden="1">
      <c r="A84" s="39" t="s">
        <v>70</v>
      </c>
      <c r="B84" s="27">
        <v>5201125</v>
      </c>
      <c r="C84" s="27">
        <v>0</v>
      </c>
      <c r="D84" s="28">
        <v>0</v>
      </c>
      <c r="E84" s="29">
        <v>0</v>
      </c>
      <c r="F84" s="29">
        <v>526911</v>
      </c>
      <c r="G84" s="29">
        <v>725727</v>
      </c>
      <c r="H84" s="29">
        <v>397889</v>
      </c>
      <c r="I84" s="29">
        <v>1650527</v>
      </c>
      <c r="J84" s="29">
        <v>454724</v>
      </c>
      <c r="K84" s="29">
        <v>280977</v>
      </c>
      <c r="L84" s="29">
        <v>371514</v>
      </c>
      <c r="M84" s="29">
        <v>1107215</v>
      </c>
      <c r="N84" s="29">
        <v>516574</v>
      </c>
      <c r="O84" s="29">
        <v>496615</v>
      </c>
      <c r="P84" s="29">
        <v>467185</v>
      </c>
      <c r="Q84" s="29">
        <v>1480374</v>
      </c>
      <c r="R84" s="29">
        <v>379342</v>
      </c>
      <c r="S84" s="29">
        <v>381615</v>
      </c>
      <c r="T84" s="29">
        <v>480463</v>
      </c>
      <c r="U84" s="29">
        <v>1241420</v>
      </c>
      <c r="V84" s="29">
        <v>5479536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115714744</v>
      </c>
      <c r="C5" s="18">
        <v>0</v>
      </c>
      <c r="D5" s="58">
        <v>121289023</v>
      </c>
      <c r="E5" s="59">
        <v>121289023</v>
      </c>
      <c r="F5" s="59">
        <v>10303287</v>
      </c>
      <c r="G5" s="59">
        <v>19712351</v>
      </c>
      <c r="H5" s="59">
        <v>9867618</v>
      </c>
      <c r="I5" s="59">
        <v>39883256</v>
      </c>
      <c r="J5" s="59">
        <v>4866396</v>
      </c>
      <c r="K5" s="59">
        <v>9918132</v>
      </c>
      <c r="L5" s="59">
        <v>10005026</v>
      </c>
      <c r="M5" s="59">
        <v>24789554</v>
      </c>
      <c r="N5" s="59">
        <v>10118892</v>
      </c>
      <c r="O5" s="59">
        <v>9782121</v>
      </c>
      <c r="P5" s="59">
        <v>10049497</v>
      </c>
      <c r="Q5" s="59">
        <v>29950510</v>
      </c>
      <c r="R5" s="59">
        <v>9849865</v>
      </c>
      <c r="S5" s="59">
        <v>9849866</v>
      </c>
      <c r="T5" s="59">
        <v>9837484</v>
      </c>
      <c r="U5" s="59">
        <v>29537215</v>
      </c>
      <c r="V5" s="59">
        <v>124160535</v>
      </c>
      <c r="W5" s="59">
        <v>121289023</v>
      </c>
      <c r="X5" s="59">
        <v>2871512</v>
      </c>
      <c r="Y5" s="60">
        <v>2.37</v>
      </c>
      <c r="Z5" s="61">
        <v>121289023</v>
      </c>
    </row>
    <row r="6" spans="1:26" ht="12.75">
      <c r="A6" s="57" t="s">
        <v>32</v>
      </c>
      <c r="B6" s="18">
        <v>406226238</v>
      </c>
      <c r="C6" s="18">
        <v>0</v>
      </c>
      <c r="D6" s="58">
        <v>419650115</v>
      </c>
      <c r="E6" s="59">
        <v>417823132</v>
      </c>
      <c r="F6" s="59">
        <v>35067381</v>
      </c>
      <c r="G6" s="59">
        <v>38004448</v>
      </c>
      <c r="H6" s="59">
        <v>36731880</v>
      </c>
      <c r="I6" s="59">
        <v>109803709</v>
      </c>
      <c r="J6" s="59">
        <v>35180269</v>
      </c>
      <c r="K6" s="59">
        <v>35758607</v>
      </c>
      <c r="L6" s="59">
        <v>36697377</v>
      </c>
      <c r="M6" s="59">
        <v>107636253</v>
      </c>
      <c r="N6" s="59">
        <v>37466636</v>
      </c>
      <c r="O6" s="59">
        <v>37829090</v>
      </c>
      <c r="P6" s="59">
        <v>38426949</v>
      </c>
      <c r="Q6" s="59">
        <v>113722675</v>
      </c>
      <c r="R6" s="59">
        <v>34656044</v>
      </c>
      <c r="S6" s="59">
        <v>33257934</v>
      </c>
      <c r="T6" s="59">
        <v>35165702</v>
      </c>
      <c r="U6" s="59">
        <v>103079680</v>
      </c>
      <c r="V6" s="59">
        <v>434242317</v>
      </c>
      <c r="W6" s="59">
        <v>417823132</v>
      </c>
      <c r="X6" s="59">
        <v>16419185</v>
      </c>
      <c r="Y6" s="60">
        <v>3.93</v>
      </c>
      <c r="Z6" s="61">
        <v>417823132</v>
      </c>
    </row>
    <row r="7" spans="1:26" ht="12.75">
      <c r="A7" s="57" t="s">
        <v>33</v>
      </c>
      <c r="B7" s="18">
        <v>40150825</v>
      </c>
      <c r="C7" s="18">
        <v>0</v>
      </c>
      <c r="D7" s="58">
        <v>40920000</v>
      </c>
      <c r="E7" s="59">
        <v>42236923</v>
      </c>
      <c r="F7" s="59">
        <v>740422</v>
      </c>
      <c r="G7" s="59">
        <v>713079</v>
      </c>
      <c r="H7" s="59">
        <v>1273693</v>
      </c>
      <c r="I7" s="59">
        <v>2727194</v>
      </c>
      <c r="J7" s="59">
        <v>422841</v>
      </c>
      <c r="K7" s="59">
        <v>1474835</v>
      </c>
      <c r="L7" s="59">
        <v>569759</v>
      </c>
      <c r="M7" s="59">
        <v>2467435</v>
      </c>
      <c r="N7" s="59">
        <v>3332745</v>
      </c>
      <c r="O7" s="59">
        <v>416727</v>
      </c>
      <c r="P7" s="59">
        <v>456064</v>
      </c>
      <c r="Q7" s="59">
        <v>4205536</v>
      </c>
      <c r="R7" s="59">
        <v>350659</v>
      </c>
      <c r="S7" s="59">
        <v>263188</v>
      </c>
      <c r="T7" s="59">
        <v>35356309</v>
      </c>
      <c r="U7" s="59">
        <v>35970156</v>
      </c>
      <c r="V7" s="59">
        <v>45370321</v>
      </c>
      <c r="W7" s="59">
        <v>42236923</v>
      </c>
      <c r="X7" s="59">
        <v>3133398</v>
      </c>
      <c r="Y7" s="60">
        <v>7.42</v>
      </c>
      <c r="Z7" s="61">
        <v>42236923</v>
      </c>
    </row>
    <row r="8" spans="1:26" ht="12.75">
      <c r="A8" s="57" t="s">
        <v>34</v>
      </c>
      <c r="B8" s="18">
        <v>130618120</v>
      </c>
      <c r="C8" s="18">
        <v>0</v>
      </c>
      <c r="D8" s="58">
        <v>112665895</v>
      </c>
      <c r="E8" s="59">
        <v>118472835</v>
      </c>
      <c r="F8" s="59">
        <v>38139000</v>
      </c>
      <c r="G8" s="59">
        <v>0</v>
      </c>
      <c r="H8" s="59">
        <v>0</v>
      </c>
      <c r="I8" s="59">
        <v>38139000</v>
      </c>
      <c r="J8" s="59">
        <v>0</v>
      </c>
      <c r="K8" s="59">
        <v>0</v>
      </c>
      <c r="L8" s="59">
        <v>30511000</v>
      </c>
      <c r="M8" s="59">
        <v>30511000</v>
      </c>
      <c r="N8" s="59">
        <v>0</v>
      </c>
      <c r="O8" s="59">
        <v>0</v>
      </c>
      <c r="P8" s="59">
        <v>22884000</v>
      </c>
      <c r="Q8" s="59">
        <v>22884000</v>
      </c>
      <c r="R8" s="59">
        <v>0</v>
      </c>
      <c r="S8" s="59">
        <v>0</v>
      </c>
      <c r="T8" s="59">
        <v>0</v>
      </c>
      <c r="U8" s="59">
        <v>0</v>
      </c>
      <c r="V8" s="59">
        <v>91534000</v>
      </c>
      <c r="W8" s="59">
        <v>118472835</v>
      </c>
      <c r="X8" s="59">
        <v>-26938835</v>
      </c>
      <c r="Y8" s="60">
        <v>-22.74</v>
      </c>
      <c r="Z8" s="61">
        <v>118472835</v>
      </c>
    </row>
    <row r="9" spans="1:26" ht="12.75">
      <c r="A9" s="57" t="s">
        <v>35</v>
      </c>
      <c r="B9" s="18">
        <v>61892385</v>
      </c>
      <c r="C9" s="18">
        <v>0</v>
      </c>
      <c r="D9" s="58">
        <v>57150410</v>
      </c>
      <c r="E9" s="59">
        <v>63851575</v>
      </c>
      <c r="F9" s="59">
        <v>2870028</v>
      </c>
      <c r="G9" s="59">
        <v>3155395</v>
      </c>
      <c r="H9" s="59">
        <v>2660871</v>
      </c>
      <c r="I9" s="59">
        <v>8686294</v>
      </c>
      <c r="J9" s="59">
        <v>3331199</v>
      </c>
      <c r="K9" s="59">
        <v>2540576</v>
      </c>
      <c r="L9" s="59">
        <v>2609637</v>
      </c>
      <c r="M9" s="59">
        <v>8481412</v>
      </c>
      <c r="N9" s="59">
        <v>2649287</v>
      </c>
      <c r="O9" s="59">
        <v>2410192</v>
      </c>
      <c r="P9" s="59">
        <v>1823362</v>
      </c>
      <c r="Q9" s="59">
        <v>6882841</v>
      </c>
      <c r="R9" s="59">
        <v>1144954</v>
      </c>
      <c r="S9" s="59">
        <v>934832</v>
      </c>
      <c r="T9" s="59">
        <v>1936581</v>
      </c>
      <c r="U9" s="59">
        <v>4016367</v>
      </c>
      <c r="V9" s="59">
        <v>28066914</v>
      </c>
      <c r="W9" s="59">
        <v>63851575</v>
      </c>
      <c r="X9" s="59">
        <v>-35784661</v>
      </c>
      <c r="Y9" s="60">
        <v>-56.04</v>
      </c>
      <c r="Z9" s="61">
        <v>63851575</v>
      </c>
    </row>
    <row r="10" spans="1:26" ht="20.25">
      <c r="A10" s="62" t="s">
        <v>112</v>
      </c>
      <c r="B10" s="63">
        <f>SUM(B5:B9)</f>
        <v>754602312</v>
      </c>
      <c r="C10" s="63">
        <f>SUM(C5:C9)</f>
        <v>0</v>
      </c>
      <c r="D10" s="64">
        <f aca="true" t="shared" si="0" ref="D10:Z10">SUM(D5:D9)</f>
        <v>751675443</v>
      </c>
      <c r="E10" s="65">
        <f t="shared" si="0"/>
        <v>763673488</v>
      </c>
      <c r="F10" s="65">
        <f t="shared" si="0"/>
        <v>87120118</v>
      </c>
      <c r="G10" s="65">
        <f t="shared" si="0"/>
        <v>61585273</v>
      </c>
      <c r="H10" s="65">
        <f t="shared" si="0"/>
        <v>50534062</v>
      </c>
      <c r="I10" s="65">
        <f t="shared" si="0"/>
        <v>199239453</v>
      </c>
      <c r="J10" s="65">
        <f t="shared" si="0"/>
        <v>43800705</v>
      </c>
      <c r="K10" s="65">
        <f t="shared" si="0"/>
        <v>49692150</v>
      </c>
      <c r="L10" s="65">
        <f t="shared" si="0"/>
        <v>80392799</v>
      </c>
      <c r="M10" s="65">
        <f t="shared" si="0"/>
        <v>173885654</v>
      </c>
      <c r="N10" s="65">
        <f t="shared" si="0"/>
        <v>53567560</v>
      </c>
      <c r="O10" s="65">
        <f t="shared" si="0"/>
        <v>50438130</v>
      </c>
      <c r="P10" s="65">
        <f t="shared" si="0"/>
        <v>73639872</v>
      </c>
      <c r="Q10" s="65">
        <f t="shared" si="0"/>
        <v>177645562</v>
      </c>
      <c r="R10" s="65">
        <f t="shared" si="0"/>
        <v>46001522</v>
      </c>
      <c r="S10" s="65">
        <f t="shared" si="0"/>
        <v>44305820</v>
      </c>
      <c r="T10" s="65">
        <f t="shared" si="0"/>
        <v>82296076</v>
      </c>
      <c r="U10" s="65">
        <f t="shared" si="0"/>
        <v>172603418</v>
      </c>
      <c r="V10" s="65">
        <f t="shared" si="0"/>
        <v>723374087</v>
      </c>
      <c r="W10" s="65">
        <f t="shared" si="0"/>
        <v>763673488</v>
      </c>
      <c r="X10" s="65">
        <f t="shared" si="0"/>
        <v>-40299401</v>
      </c>
      <c r="Y10" s="66">
        <f>+IF(W10&lt;&gt;0,(X10/W10)*100,0)</f>
        <v>-5.277045967058633</v>
      </c>
      <c r="Z10" s="67">
        <f t="shared" si="0"/>
        <v>763673488</v>
      </c>
    </row>
    <row r="11" spans="1:26" ht="12.75">
      <c r="A11" s="57" t="s">
        <v>36</v>
      </c>
      <c r="B11" s="18">
        <v>193001612</v>
      </c>
      <c r="C11" s="18">
        <v>0</v>
      </c>
      <c r="D11" s="58">
        <v>217513982</v>
      </c>
      <c r="E11" s="59">
        <v>221559872</v>
      </c>
      <c r="F11" s="59">
        <v>15020476</v>
      </c>
      <c r="G11" s="59">
        <v>15867609</v>
      </c>
      <c r="H11" s="59">
        <v>16404334</v>
      </c>
      <c r="I11" s="59">
        <v>47292419</v>
      </c>
      <c r="J11" s="59">
        <v>16543507</v>
      </c>
      <c r="K11" s="59">
        <v>25862779</v>
      </c>
      <c r="L11" s="59">
        <v>17117260</v>
      </c>
      <c r="M11" s="59">
        <v>59523546</v>
      </c>
      <c r="N11" s="59">
        <v>17628464</v>
      </c>
      <c r="O11" s="59">
        <v>16697617</v>
      </c>
      <c r="P11" s="59">
        <v>16819122</v>
      </c>
      <c r="Q11" s="59">
        <v>51145203</v>
      </c>
      <c r="R11" s="59">
        <v>17600118</v>
      </c>
      <c r="S11" s="59">
        <v>17663944</v>
      </c>
      <c r="T11" s="59">
        <v>16482955</v>
      </c>
      <c r="U11" s="59">
        <v>51747017</v>
      </c>
      <c r="V11" s="59">
        <v>209708185</v>
      </c>
      <c r="W11" s="59">
        <v>221559872</v>
      </c>
      <c r="X11" s="59">
        <v>-11851687</v>
      </c>
      <c r="Y11" s="60">
        <v>-5.35</v>
      </c>
      <c r="Z11" s="61">
        <v>221559872</v>
      </c>
    </row>
    <row r="12" spans="1:26" ht="12.75">
      <c r="A12" s="57" t="s">
        <v>37</v>
      </c>
      <c r="B12" s="18">
        <v>10369397</v>
      </c>
      <c r="C12" s="18">
        <v>0</v>
      </c>
      <c r="D12" s="58">
        <v>11111664</v>
      </c>
      <c r="E12" s="59">
        <v>11111664</v>
      </c>
      <c r="F12" s="59">
        <v>864840</v>
      </c>
      <c r="G12" s="59">
        <v>877869</v>
      </c>
      <c r="H12" s="59">
        <v>874527</v>
      </c>
      <c r="I12" s="59">
        <v>2617236</v>
      </c>
      <c r="J12" s="59">
        <v>878323</v>
      </c>
      <c r="K12" s="59">
        <v>874528</v>
      </c>
      <c r="L12" s="59">
        <v>874528</v>
      </c>
      <c r="M12" s="59">
        <v>2627379</v>
      </c>
      <c r="N12" s="59">
        <v>874528</v>
      </c>
      <c r="O12" s="59">
        <v>874529</v>
      </c>
      <c r="P12" s="59">
        <v>789428</v>
      </c>
      <c r="Q12" s="59">
        <v>2538485</v>
      </c>
      <c r="R12" s="59">
        <v>880952</v>
      </c>
      <c r="S12" s="59">
        <v>1313828</v>
      </c>
      <c r="T12" s="59">
        <v>912785</v>
      </c>
      <c r="U12" s="59">
        <v>3107565</v>
      </c>
      <c r="V12" s="59">
        <v>10890665</v>
      </c>
      <c r="W12" s="59">
        <v>11111664</v>
      </c>
      <c r="X12" s="59">
        <v>-220999</v>
      </c>
      <c r="Y12" s="60">
        <v>-1.99</v>
      </c>
      <c r="Z12" s="61">
        <v>11111664</v>
      </c>
    </row>
    <row r="13" spans="1:26" ht="12.75">
      <c r="A13" s="57" t="s">
        <v>113</v>
      </c>
      <c r="B13" s="18">
        <v>85907683</v>
      </c>
      <c r="C13" s="18">
        <v>0</v>
      </c>
      <c r="D13" s="58">
        <v>88293120</v>
      </c>
      <c r="E13" s="59">
        <v>88293120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30354</v>
      </c>
      <c r="P13" s="59">
        <v>7103818</v>
      </c>
      <c r="Q13" s="59">
        <v>7134172</v>
      </c>
      <c r="R13" s="59">
        <v>62786821</v>
      </c>
      <c r="S13" s="59">
        <v>7102721</v>
      </c>
      <c r="T13" s="59">
        <v>-102</v>
      </c>
      <c r="U13" s="59">
        <v>69889440</v>
      </c>
      <c r="V13" s="59">
        <v>77023612</v>
      </c>
      <c r="W13" s="59">
        <v>88293120</v>
      </c>
      <c r="X13" s="59">
        <v>-11269508</v>
      </c>
      <c r="Y13" s="60">
        <v>-12.76</v>
      </c>
      <c r="Z13" s="61">
        <v>88293120</v>
      </c>
    </row>
    <row r="14" spans="1:26" ht="12.75">
      <c r="A14" s="57" t="s">
        <v>38</v>
      </c>
      <c r="B14" s="18">
        <v>14479444</v>
      </c>
      <c r="C14" s="18">
        <v>0</v>
      </c>
      <c r="D14" s="58">
        <v>18581232</v>
      </c>
      <c r="E14" s="59">
        <v>13156045</v>
      </c>
      <c r="F14" s="59">
        <v>0</v>
      </c>
      <c r="G14" s="59">
        <v>0</v>
      </c>
      <c r="H14" s="59">
        <v>220468</v>
      </c>
      <c r="I14" s="59">
        <v>220468</v>
      </c>
      <c r="J14" s="59">
        <v>0</v>
      </c>
      <c r="K14" s="59">
        <v>0</v>
      </c>
      <c r="L14" s="59">
        <v>6058151</v>
      </c>
      <c r="M14" s="59">
        <v>6058151</v>
      </c>
      <c r="N14" s="59">
        <v>340358</v>
      </c>
      <c r="O14" s="59">
        <v>172360</v>
      </c>
      <c r="P14" s="59">
        <v>0</v>
      </c>
      <c r="Q14" s="59">
        <v>512718</v>
      </c>
      <c r="R14" s="59">
        <v>0</v>
      </c>
      <c r="S14" s="59">
        <v>0</v>
      </c>
      <c r="T14" s="59">
        <v>6265919</v>
      </c>
      <c r="U14" s="59">
        <v>6265919</v>
      </c>
      <c r="V14" s="59">
        <v>13057256</v>
      </c>
      <c r="W14" s="59">
        <v>13156045</v>
      </c>
      <c r="X14" s="59">
        <v>-98789</v>
      </c>
      <c r="Y14" s="60">
        <v>-0.75</v>
      </c>
      <c r="Z14" s="61">
        <v>13156045</v>
      </c>
    </row>
    <row r="15" spans="1:26" ht="12.75">
      <c r="A15" s="57" t="s">
        <v>39</v>
      </c>
      <c r="B15" s="18">
        <v>220248519</v>
      </c>
      <c r="C15" s="18">
        <v>0</v>
      </c>
      <c r="D15" s="58">
        <v>262380495</v>
      </c>
      <c r="E15" s="59">
        <v>262816720</v>
      </c>
      <c r="F15" s="59">
        <v>4914803</v>
      </c>
      <c r="G15" s="59">
        <v>30200253</v>
      </c>
      <c r="H15" s="59">
        <v>27529965</v>
      </c>
      <c r="I15" s="59">
        <v>62645021</v>
      </c>
      <c r="J15" s="59">
        <v>21180091</v>
      </c>
      <c r="K15" s="59">
        <v>16302567</v>
      </c>
      <c r="L15" s="59">
        <v>14079659</v>
      </c>
      <c r="M15" s="59">
        <v>51562317</v>
      </c>
      <c r="N15" s="59">
        <v>19334198</v>
      </c>
      <c r="O15" s="59">
        <v>17921488</v>
      </c>
      <c r="P15" s="59">
        <v>17194971</v>
      </c>
      <c r="Q15" s="59">
        <v>54450657</v>
      </c>
      <c r="R15" s="59">
        <v>14485736</v>
      </c>
      <c r="S15" s="59">
        <v>16318325</v>
      </c>
      <c r="T15" s="59">
        <v>23939732</v>
      </c>
      <c r="U15" s="59">
        <v>54743793</v>
      </c>
      <c r="V15" s="59">
        <v>223401788</v>
      </c>
      <c r="W15" s="59">
        <v>262816720</v>
      </c>
      <c r="X15" s="59">
        <v>-39414932</v>
      </c>
      <c r="Y15" s="60">
        <v>-15</v>
      </c>
      <c r="Z15" s="61">
        <v>262816720</v>
      </c>
    </row>
    <row r="16" spans="1:26" ht="12.75">
      <c r="A16" s="57" t="s">
        <v>34</v>
      </c>
      <c r="B16" s="18">
        <v>2565194</v>
      </c>
      <c r="C16" s="18">
        <v>0</v>
      </c>
      <c r="D16" s="58">
        <v>3167648</v>
      </c>
      <c r="E16" s="59">
        <v>4609761</v>
      </c>
      <c r="F16" s="59">
        <v>9111</v>
      </c>
      <c r="G16" s="59">
        <v>384322</v>
      </c>
      <c r="H16" s="59">
        <v>517446</v>
      </c>
      <c r="I16" s="59">
        <v>910879</v>
      </c>
      <c r="J16" s="59">
        <v>268784</v>
      </c>
      <c r="K16" s="59">
        <v>298170</v>
      </c>
      <c r="L16" s="59">
        <v>10590</v>
      </c>
      <c r="M16" s="59">
        <v>577544</v>
      </c>
      <c r="N16" s="59">
        <v>320735</v>
      </c>
      <c r="O16" s="59">
        <v>266355</v>
      </c>
      <c r="P16" s="59">
        <v>201861</v>
      </c>
      <c r="Q16" s="59">
        <v>788951</v>
      </c>
      <c r="R16" s="59">
        <v>8740</v>
      </c>
      <c r="S16" s="59">
        <v>56814</v>
      </c>
      <c r="T16" s="59">
        <v>1526360</v>
      </c>
      <c r="U16" s="59">
        <v>1591914</v>
      </c>
      <c r="V16" s="59">
        <v>3869288</v>
      </c>
      <c r="W16" s="59">
        <v>4609761</v>
      </c>
      <c r="X16" s="59">
        <v>-740473</v>
      </c>
      <c r="Y16" s="60">
        <v>-16.06</v>
      </c>
      <c r="Z16" s="61">
        <v>4609761</v>
      </c>
    </row>
    <row r="17" spans="1:26" ht="12.75">
      <c r="A17" s="57" t="s">
        <v>40</v>
      </c>
      <c r="B17" s="18">
        <v>160306942</v>
      </c>
      <c r="C17" s="18">
        <v>0</v>
      </c>
      <c r="D17" s="58">
        <v>136809672</v>
      </c>
      <c r="E17" s="59">
        <v>156276701</v>
      </c>
      <c r="F17" s="59">
        <v>2010836</v>
      </c>
      <c r="G17" s="59">
        <v>5843412</v>
      </c>
      <c r="H17" s="59">
        <v>7065107</v>
      </c>
      <c r="I17" s="59">
        <v>14919355</v>
      </c>
      <c r="J17" s="59">
        <v>7985135</v>
      </c>
      <c r="K17" s="59">
        <v>8291594</v>
      </c>
      <c r="L17" s="59">
        <v>10566860</v>
      </c>
      <c r="M17" s="59">
        <v>26843589</v>
      </c>
      <c r="N17" s="59">
        <v>6384616</v>
      </c>
      <c r="O17" s="59">
        <v>9494623</v>
      </c>
      <c r="P17" s="59">
        <v>10282750</v>
      </c>
      <c r="Q17" s="59">
        <v>26161989</v>
      </c>
      <c r="R17" s="59">
        <v>5607312</v>
      </c>
      <c r="S17" s="59">
        <v>4325842</v>
      </c>
      <c r="T17" s="59">
        <v>13456163</v>
      </c>
      <c r="U17" s="59">
        <v>23389317</v>
      </c>
      <c r="V17" s="59">
        <v>91314250</v>
      </c>
      <c r="W17" s="59">
        <v>156276701</v>
      </c>
      <c r="X17" s="59">
        <v>-64962451</v>
      </c>
      <c r="Y17" s="60">
        <v>-41.57</v>
      </c>
      <c r="Z17" s="61">
        <v>156276701</v>
      </c>
    </row>
    <row r="18" spans="1:26" ht="12.75">
      <c r="A18" s="68" t="s">
        <v>41</v>
      </c>
      <c r="B18" s="69">
        <f>SUM(B11:B17)</f>
        <v>686878791</v>
      </c>
      <c r="C18" s="69">
        <f>SUM(C11:C17)</f>
        <v>0</v>
      </c>
      <c r="D18" s="70">
        <f aca="true" t="shared" si="1" ref="D18:Z18">SUM(D11:D17)</f>
        <v>737857813</v>
      </c>
      <c r="E18" s="71">
        <f t="shared" si="1"/>
        <v>757823883</v>
      </c>
      <c r="F18" s="71">
        <f t="shared" si="1"/>
        <v>22820066</v>
      </c>
      <c r="G18" s="71">
        <f t="shared" si="1"/>
        <v>53173465</v>
      </c>
      <c r="H18" s="71">
        <f t="shared" si="1"/>
        <v>52611847</v>
      </c>
      <c r="I18" s="71">
        <f t="shared" si="1"/>
        <v>128605378</v>
      </c>
      <c r="J18" s="71">
        <f t="shared" si="1"/>
        <v>46855840</v>
      </c>
      <c r="K18" s="71">
        <f t="shared" si="1"/>
        <v>51629638</v>
      </c>
      <c r="L18" s="71">
        <f t="shared" si="1"/>
        <v>48707048</v>
      </c>
      <c r="M18" s="71">
        <f t="shared" si="1"/>
        <v>147192526</v>
      </c>
      <c r="N18" s="71">
        <f t="shared" si="1"/>
        <v>44882899</v>
      </c>
      <c r="O18" s="71">
        <f t="shared" si="1"/>
        <v>45457326</v>
      </c>
      <c r="P18" s="71">
        <f t="shared" si="1"/>
        <v>52391950</v>
      </c>
      <c r="Q18" s="71">
        <f t="shared" si="1"/>
        <v>142732175</v>
      </c>
      <c r="R18" s="71">
        <f t="shared" si="1"/>
        <v>101369679</v>
      </c>
      <c r="S18" s="71">
        <f t="shared" si="1"/>
        <v>46781474</v>
      </c>
      <c r="T18" s="71">
        <f t="shared" si="1"/>
        <v>62583812</v>
      </c>
      <c r="U18" s="71">
        <f t="shared" si="1"/>
        <v>210734965</v>
      </c>
      <c r="V18" s="71">
        <f t="shared" si="1"/>
        <v>629265044</v>
      </c>
      <c r="W18" s="71">
        <f t="shared" si="1"/>
        <v>757823883</v>
      </c>
      <c r="X18" s="71">
        <f t="shared" si="1"/>
        <v>-128558839</v>
      </c>
      <c r="Y18" s="66">
        <f>+IF(W18&lt;&gt;0,(X18/W18)*100,0)</f>
        <v>-16.964210535444423</v>
      </c>
      <c r="Z18" s="72">
        <f t="shared" si="1"/>
        <v>757823883</v>
      </c>
    </row>
    <row r="19" spans="1:26" ht="12.75">
      <c r="A19" s="68" t="s">
        <v>42</v>
      </c>
      <c r="B19" s="73">
        <f>+B10-B18</f>
        <v>67723521</v>
      </c>
      <c r="C19" s="73">
        <f>+C10-C18</f>
        <v>0</v>
      </c>
      <c r="D19" s="74">
        <f aca="true" t="shared" si="2" ref="D19:Z19">+D10-D18</f>
        <v>13817630</v>
      </c>
      <c r="E19" s="75">
        <f t="shared" si="2"/>
        <v>5849605</v>
      </c>
      <c r="F19" s="75">
        <f t="shared" si="2"/>
        <v>64300052</v>
      </c>
      <c r="G19" s="75">
        <f t="shared" si="2"/>
        <v>8411808</v>
      </c>
      <c r="H19" s="75">
        <f t="shared" si="2"/>
        <v>-2077785</v>
      </c>
      <c r="I19" s="75">
        <f t="shared" si="2"/>
        <v>70634075</v>
      </c>
      <c r="J19" s="75">
        <f t="shared" si="2"/>
        <v>-3055135</v>
      </c>
      <c r="K19" s="75">
        <f t="shared" si="2"/>
        <v>-1937488</v>
      </c>
      <c r="L19" s="75">
        <f t="shared" si="2"/>
        <v>31685751</v>
      </c>
      <c r="M19" s="75">
        <f t="shared" si="2"/>
        <v>26693128</v>
      </c>
      <c r="N19" s="75">
        <f t="shared" si="2"/>
        <v>8684661</v>
      </c>
      <c r="O19" s="75">
        <f t="shared" si="2"/>
        <v>4980804</v>
      </c>
      <c r="P19" s="75">
        <f t="shared" si="2"/>
        <v>21247922</v>
      </c>
      <c r="Q19" s="75">
        <f t="shared" si="2"/>
        <v>34913387</v>
      </c>
      <c r="R19" s="75">
        <f t="shared" si="2"/>
        <v>-55368157</v>
      </c>
      <c r="S19" s="75">
        <f t="shared" si="2"/>
        <v>-2475654</v>
      </c>
      <c r="T19" s="75">
        <f t="shared" si="2"/>
        <v>19712264</v>
      </c>
      <c r="U19" s="75">
        <f t="shared" si="2"/>
        <v>-38131547</v>
      </c>
      <c r="V19" s="75">
        <f t="shared" si="2"/>
        <v>94109043</v>
      </c>
      <c r="W19" s="75">
        <f>IF(E10=E18,0,W10-W18)</f>
        <v>5849605</v>
      </c>
      <c r="X19" s="75">
        <f t="shared" si="2"/>
        <v>88259438</v>
      </c>
      <c r="Y19" s="76">
        <f>+IF(W19&lt;&gt;0,(X19/W19)*100,0)</f>
        <v>1508.8102188096461</v>
      </c>
      <c r="Z19" s="77">
        <f t="shared" si="2"/>
        <v>5849605</v>
      </c>
    </row>
    <row r="20" spans="1:26" ht="20.25">
      <c r="A20" s="78" t="s">
        <v>43</v>
      </c>
      <c r="B20" s="79">
        <v>45838416</v>
      </c>
      <c r="C20" s="79">
        <v>0</v>
      </c>
      <c r="D20" s="80">
        <v>67161000</v>
      </c>
      <c r="E20" s="81">
        <v>78451000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78451000</v>
      </c>
      <c r="X20" s="81">
        <v>-78451000</v>
      </c>
      <c r="Y20" s="82">
        <v>-100</v>
      </c>
      <c r="Z20" s="83">
        <v>78451000</v>
      </c>
    </row>
    <row r="21" spans="1:26" ht="41.25">
      <c r="A21" s="84" t="s">
        <v>114</v>
      </c>
      <c r="B21" s="85">
        <v>1214749</v>
      </c>
      <c r="C21" s="85">
        <v>0</v>
      </c>
      <c r="D21" s="86">
        <v>20000</v>
      </c>
      <c r="E21" s="87">
        <v>2020000</v>
      </c>
      <c r="F21" s="87">
        <v>145880</v>
      </c>
      <c r="G21" s="87">
        <v>16353</v>
      </c>
      <c r="H21" s="87">
        <v>0</v>
      </c>
      <c r="I21" s="87">
        <v>162233</v>
      </c>
      <c r="J21" s="87">
        <v>171287</v>
      </c>
      <c r="K21" s="87">
        <v>76149</v>
      </c>
      <c r="L21" s="87">
        <v>77862</v>
      </c>
      <c r="M21" s="87">
        <v>325298</v>
      </c>
      <c r="N21" s="87">
        <v>67103</v>
      </c>
      <c r="O21" s="87">
        <v>889536</v>
      </c>
      <c r="P21" s="87">
        <v>158929</v>
      </c>
      <c r="Q21" s="87">
        <v>1115568</v>
      </c>
      <c r="R21" s="87">
        <v>0</v>
      </c>
      <c r="S21" s="87">
        <v>64976</v>
      </c>
      <c r="T21" s="87">
        <v>33006</v>
      </c>
      <c r="U21" s="87">
        <v>97982</v>
      </c>
      <c r="V21" s="87">
        <v>1701081</v>
      </c>
      <c r="W21" s="87">
        <v>2020000</v>
      </c>
      <c r="X21" s="87">
        <v>-318919</v>
      </c>
      <c r="Y21" s="88">
        <v>-15.79</v>
      </c>
      <c r="Z21" s="89">
        <v>2020000</v>
      </c>
    </row>
    <row r="22" spans="1:26" ht="12.75">
      <c r="A22" s="90" t="s">
        <v>115</v>
      </c>
      <c r="B22" s="91">
        <f>SUM(B19:B21)</f>
        <v>114776686</v>
      </c>
      <c r="C22" s="91">
        <f>SUM(C19:C21)</f>
        <v>0</v>
      </c>
      <c r="D22" s="92">
        <f aca="true" t="shared" si="3" ref="D22:Z22">SUM(D19:D21)</f>
        <v>80998630</v>
      </c>
      <c r="E22" s="93">
        <f t="shared" si="3"/>
        <v>86320605</v>
      </c>
      <c r="F22" s="93">
        <f t="shared" si="3"/>
        <v>64445932</v>
      </c>
      <c r="G22" s="93">
        <f t="shared" si="3"/>
        <v>8428161</v>
      </c>
      <c r="H22" s="93">
        <f t="shared" si="3"/>
        <v>-2077785</v>
      </c>
      <c r="I22" s="93">
        <f t="shared" si="3"/>
        <v>70796308</v>
      </c>
      <c r="J22" s="93">
        <f t="shared" si="3"/>
        <v>-2883848</v>
      </c>
      <c r="K22" s="93">
        <f t="shared" si="3"/>
        <v>-1861339</v>
      </c>
      <c r="L22" s="93">
        <f t="shared" si="3"/>
        <v>31763613</v>
      </c>
      <c r="M22" s="93">
        <f t="shared" si="3"/>
        <v>27018426</v>
      </c>
      <c r="N22" s="93">
        <f t="shared" si="3"/>
        <v>8751764</v>
      </c>
      <c r="O22" s="93">
        <f t="shared" si="3"/>
        <v>5870340</v>
      </c>
      <c r="P22" s="93">
        <f t="shared" si="3"/>
        <v>21406851</v>
      </c>
      <c r="Q22" s="93">
        <f t="shared" si="3"/>
        <v>36028955</v>
      </c>
      <c r="R22" s="93">
        <f t="shared" si="3"/>
        <v>-55368157</v>
      </c>
      <c r="S22" s="93">
        <f t="shared" si="3"/>
        <v>-2410678</v>
      </c>
      <c r="T22" s="93">
        <f t="shared" si="3"/>
        <v>19745270</v>
      </c>
      <c r="U22" s="93">
        <f t="shared" si="3"/>
        <v>-38033565</v>
      </c>
      <c r="V22" s="93">
        <f t="shared" si="3"/>
        <v>95810124</v>
      </c>
      <c r="W22" s="93">
        <f t="shared" si="3"/>
        <v>86320605</v>
      </c>
      <c r="X22" s="93">
        <f t="shared" si="3"/>
        <v>9489519</v>
      </c>
      <c r="Y22" s="94">
        <f>+IF(W22&lt;&gt;0,(X22/W22)*100,0)</f>
        <v>10.993341624517113</v>
      </c>
      <c r="Z22" s="95">
        <f t="shared" si="3"/>
        <v>86320605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114776686</v>
      </c>
      <c r="C24" s="73">
        <f>SUM(C22:C23)</f>
        <v>0</v>
      </c>
      <c r="D24" s="74">
        <f aca="true" t="shared" si="4" ref="D24:Z24">SUM(D22:D23)</f>
        <v>80998630</v>
      </c>
      <c r="E24" s="75">
        <f t="shared" si="4"/>
        <v>86320605</v>
      </c>
      <c r="F24" s="75">
        <f t="shared" si="4"/>
        <v>64445932</v>
      </c>
      <c r="G24" s="75">
        <f t="shared" si="4"/>
        <v>8428161</v>
      </c>
      <c r="H24" s="75">
        <f t="shared" si="4"/>
        <v>-2077785</v>
      </c>
      <c r="I24" s="75">
        <f t="shared" si="4"/>
        <v>70796308</v>
      </c>
      <c r="J24" s="75">
        <f t="shared" si="4"/>
        <v>-2883848</v>
      </c>
      <c r="K24" s="75">
        <f t="shared" si="4"/>
        <v>-1861339</v>
      </c>
      <c r="L24" s="75">
        <f t="shared" si="4"/>
        <v>31763613</v>
      </c>
      <c r="M24" s="75">
        <f t="shared" si="4"/>
        <v>27018426</v>
      </c>
      <c r="N24" s="75">
        <f t="shared" si="4"/>
        <v>8751764</v>
      </c>
      <c r="O24" s="75">
        <f t="shared" si="4"/>
        <v>5870340</v>
      </c>
      <c r="P24" s="75">
        <f t="shared" si="4"/>
        <v>21406851</v>
      </c>
      <c r="Q24" s="75">
        <f t="shared" si="4"/>
        <v>36028955</v>
      </c>
      <c r="R24" s="75">
        <f t="shared" si="4"/>
        <v>-55368157</v>
      </c>
      <c r="S24" s="75">
        <f t="shared" si="4"/>
        <v>-2410678</v>
      </c>
      <c r="T24" s="75">
        <f t="shared" si="4"/>
        <v>19745270</v>
      </c>
      <c r="U24" s="75">
        <f t="shared" si="4"/>
        <v>-38033565</v>
      </c>
      <c r="V24" s="75">
        <f t="shared" si="4"/>
        <v>95810124</v>
      </c>
      <c r="W24" s="75">
        <f t="shared" si="4"/>
        <v>86320605</v>
      </c>
      <c r="X24" s="75">
        <f t="shared" si="4"/>
        <v>9489519</v>
      </c>
      <c r="Y24" s="76">
        <f>+IF(W24&lt;&gt;0,(X24/W24)*100,0)</f>
        <v>10.993341624517113</v>
      </c>
      <c r="Z24" s="77">
        <f t="shared" si="4"/>
        <v>86320605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88176400</v>
      </c>
      <c r="C27" s="21">
        <v>0</v>
      </c>
      <c r="D27" s="103">
        <v>143857572</v>
      </c>
      <c r="E27" s="104">
        <v>140815524</v>
      </c>
      <c r="F27" s="104">
        <v>1152648</v>
      </c>
      <c r="G27" s="104">
        <v>4231781</v>
      </c>
      <c r="H27" s="104">
        <v>5370072</v>
      </c>
      <c r="I27" s="104">
        <v>10754501</v>
      </c>
      <c r="J27" s="104">
        <v>3218757</v>
      </c>
      <c r="K27" s="104">
        <v>7443252</v>
      </c>
      <c r="L27" s="104">
        <v>25862811</v>
      </c>
      <c r="M27" s="104">
        <v>36524820</v>
      </c>
      <c r="N27" s="104">
        <v>3681356</v>
      </c>
      <c r="O27" s="104">
        <v>8460893</v>
      </c>
      <c r="P27" s="104">
        <v>7258012</v>
      </c>
      <c r="Q27" s="104">
        <v>19400261</v>
      </c>
      <c r="R27" s="104">
        <v>10663989</v>
      </c>
      <c r="S27" s="104">
        <v>7106279</v>
      </c>
      <c r="T27" s="104">
        <v>32392991</v>
      </c>
      <c r="U27" s="104">
        <v>50163259</v>
      </c>
      <c r="V27" s="104">
        <v>116842841</v>
      </c>
      <c r="W27" s="104">
        <v>140815524</v>
      </c>
      <c r="X27" s="104">
        <v>-23972683</v>
      </c>
      <c r="Y27" s="105">
        <v>-17.02</v>
      </c>
      <c r="Z27" s="106">
        <v>140815524</v>
      </c>
    </row>
    <row r="28" spans="1:26" ht="12.75">
      <c r="A28" s="107" t="s">
        <v>47</v>
      </c>
      <c r="B28" s="18">
        <v>46088416</v>
      </c>
      <c r="C28" s="18">
        <v>0</v>
      </c>
      <c r="D28" s="58">
        <v>67161000</v>
      </c>
      <c r="E28" s="59">
        <v>80451000</v>
      </c>
      <c r="F28" s="59">
        <v>472048</v>
      </c>
      <c r="G28" s="59">
        <v>537508</v>
      </c>
      <c r="H28" s="59">
        <v>2308391</v>
      </c>
      <c r="I28" s="59">
        <v>3317947</v>
      </c>
      <c r="J28" s="59">
        <v>1396336</v>
      </c>
      <c r="K28" s="59">
        <v>3509442</v>
      </c>
      <c r="L28" s="59">
        <v>17782651</v>
      </c>
      <c r="M28" s="59">
        <v>22688429</v>
      </c>
      <c r="N28" s="59">
        <v>2949904</v>
      </c>
      <c r="O28" s="59">
        <v>4140317</v>
      </c>
      <c r="P28" s="59">
        <v>4640260</v>
      </c>
      <c r="Q28" s="59">
        <v>11730481</v>
      </c>
      <c r="R28" s="59">
        <v>5605993</v>
      </c>
      <c r="S28" s="59">
        <v>9798433</v>
      </c>
      <c r="T28" s="59">
        <v>16817230</v>
      </c>
      <c r="U28" s="59">
        <v>32221656</v>
      </c>
      <c r="V28" s="59">
        <v>69958513</v>
      </c>
      <c r="W28" s="59">
        <v>80451000</v>
      </c>
      <c r="X28" s="59">
        <v>-10492487</v>
      </c>
      <c r="Y28" s="60">
        <v>-13.04</v>
      </c>
      <c r="Z28" s="61">
        <v>80451000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22631209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40563925</v>
      </c>
      <c r="C31" s="18">
        <v>0</v>
      </c>
      <c r="D31" s="58">
        <v>54065363</v>
      </c>
      <c r="E31" s="59">
        <v>60364524</v>
      </c>
      <c r="F31" s="59">
        <v>680600</v>
      </c>
      <c r="G31" s="59">
        <v>3694273</v>
      </c>
      <c r="H31" s="59">
        <v>3061681</v>
      </c>
      <c r="I31" s="59">
        <v>7436554</v>
      </c>
      <c r="J31" s="59">
        <v>1822421</v>
      </c>
      <c r="K31" s="59">
        <v>3933810</v>
      </c>
      <c r="L31" s="59">
        <v>8080160</v>
      </c>
      <c r="M31" s="59">
        <v>13836391</v>
      </c>
      <c r="N31" s="59">
        <v>731452</v>
      </c>
      <c r="O31" s="59">
        <v>4320576</v>
      </c>
      <c r="P31" s="59">
        <v>2617752</v>
      </c>
      <c r="Q31" s="59">
        <v>7669780</v>
      </c>
      <c r="R31" s="59">
        <v>5057996</v>
      </c>
      <c r="S31" s="59">
        <v>-2692154</v>
      </c>
      <c r="T31" s="59">
        <v>15575761</v>
      </c>
      <c r="U31" s="59">
        <v>17941603</v>
      </c>
      <c r="V31" s="59">
        <v>46884328</v>
      </c>
      <c r="W31" s="59">
        <v>60364524</v>
      </c>
      <c r="X31" s="59">
        <v>-13480196</v>
      </c>
      <c r="Y31" s="60">
        <v>-22.33</v>
      </c>
      <c r="Z31" s="61">
        <v>60364524</v>
      </c>
    </row>
    <row r="32" spans="1:26" ht="12.75">
      <c r="A32" s="68" t="s">
        <v>50</v>
      </c>
      <c r="B32" s="21">
        <f>SUM(B28:B31)</f>
        <v>86652341</v>
      </c>
      <c r="C32" s="21">
        <f>SUM(C28:C31)</f>
        <v>0</v>
      </c>
      <c r="D32" s="103">
        <f aca="true" t="shared" si="5" ref="D32:Z32">SUM(D28:D31)</f>
        <v>143857572</v>
      </c>
      <c r="E32" s="104">
        <f t="shared" si="5"/>
        <v>140815524</v>
      </c>
      <c r="F32" s="104">
        <f t="shared" si="5"/>
        <v>1152648</v>
      </c>
      <c r="G32" s="104">
        <f t="shared" si="5"/>
        <v>4231781</v>
      </c>
      <c r="H32" s="104">
        <f t="shared" si="5"/>
        <v>5370072</v>
      </c>
      <c r="I32" s="104">
        <f t="shared" si="5"/>
        <v>10754501</v>
      </c>
      <c r="J32" s="104">
        <f t="shared" si="5"/>
        <v>3218757</v>
      </c>
      <c r="K32" s="104">
        <f t="shared" si="5"/>
        <v>7443252</v>
      </c>
      <c r="L32" s="104">
        <f t="shared" si="5"/>
        <v>25862811</v>
      </c>
      <c r="M32" s="104">
        <f t="shared" si="5"/>
        <v>36524820</v>
      </c>
      <c r="N32" s="104">
        <f t="shared" si="5"/>
        <v>3681356</v>
      </c>
      <c r="O32" s="104">
        <f t="shared" si="5"/>
        <v>8460893</v>
      </c>
      <c r="P32" s="104">
        <f t="shared" si="5"/>
        <v>7258012</v>
      </c>
      <c r="Q32" s="104">
        <f t="shared" si="5"/>
        <v>19400261</v>
      </c>
      <c r="R32" s="104">
        <f t="shared" si="5"/>
        <v>10663989</v>
      </c>
      <c r="S32" s="104">
        <f t="shared" si="5"/>
        <v>7106279</v>
      </c>
      <c r="T32" s="104">
        <f t="shared" si="5"/>
        <v>32392991</v>
      </c>
      <c r="U32" s="104">
        <f t="shared" si="5"/>
        <v>50163259</v>
      </c>
      <c r="V32" s="104">
        <f t="shared" si="5"/>
        <v>116842841</v>
      </c>
      <c r="W32" s="104">
        <f t="shared" si="5"/>
        <v>140815524</v>
      </c>
      <c r="X32" s="104">
        <f t="shared" si="5"/>
        <v>-23972683</v>
      </c>
      <c r="Y32" s="105">
        <f>+IF(W32&lt;&gt;0,(X32/W32)*100,0)</f>
        <v>-17.024176254885077</v>
      </c>
      <c r="Z32" s="106">
        <f t="shared" si="5"/>
        <v>140815524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647888037</v>
      </c>
      <c r="C35" s="18">
        <v>0</v>
      </c>
      <c r="D35" s="58">
        <v>705446767</v>
      </c>
      <c r="E35" s="59">
        <v>728239403</v>
      </c>
      <c r="F35" s="59">
        <v>669201969</v>
      </c>
      <c r="G35" s="59">
        <v>38254257</v>
      </c>
      <c r="H35" s="59">
        <v>-12505595</v>
      </c>
      <c r="I35" s="59">
        <v>694950631</v>
      </c>
      <c r="J35" s="59">
        <v>-15574071</v>
      </c>
      <c r="K35" s="59">
        <v>31976848</v>
      </c>
      <c r="L35" s="59">
        <v>8061779</v>
      </c>
      <c r="M35" s="59">
        <v>24464556</v>
      </c>
      <c r="N35" s="59">
        <v>18841375</v>
      </c>
      <c r="O35" s="59">
        <v>8242217</v>
      </c>
      <c r="P35" s="59">
        <v>31915996</v>
      </c>
      <c r="Q35" s="59">
        <v>58999588</v>
      </c>
      <c r="R35" s="59">
        <v>-13339286</v>
      </c>
      <c r="S35" s="59">
        <v>10671181</v>
      </c>
      <c r="T35" s="59">
        <v>-3155359</v>
      </c>
      <c r="U35" s="59">
        <v>-5823464</v>
      </c>
      <c r="V35" s="59">
        <v>772591311</v>
      </c>
      <c r="W35" s="59">
        <v>728239403</v>
      </c>
      <c r="X35" s="59">
        <v>44351908</v>
      </c>
      <c r="Y35" s="60">
        <v>6.09</v>
      </c>
      <c r="Z35" s="61">
        <v>728239403</v>
      </c>
    </row>
    <row r="36" spans="1:26" ht="12.75">
      <c r="A36" s="57" t="s">
        <v>53</v>
      </c>
      <c r="B36" s="18">
        <v>1968337518</v>
      </c>
      <c r="C36" s="18">
        <v>0</v>
      </c>
      <c r="D36" s="58">
        <v>2010958143</v>
      </c>
      <c r="E36" s="59">
        <v>2015733101</v>
      </c>
      <c r="F36" s="59">
        <v>1949657754</v>
      </c>
      <c r="G36" s="59">
        <v>4231161</v>
      </c>
      <c r="H36" s="59">
        <v>5369452</v>
      </c>
      <c r="I36" s="59">
        <v>1959258367</v>
      </c>
      <c r="J36" s="59">
        <v>3218137</v>
      </c>
      <c r="K36" s="59">
        <v>7442632</v>
      </c>
      <c r="L36" s="59">
        <v>25862191</v>
      </c>
      <c r="M36" s="59">
        <v>36522960</v>
      </c>
      <c r="N36" s="59">
        <v>3680736</v>
      </c>
      <c r="O36" s="59">
        <v>7636543</v>
      </c>
      <c r="P36" s="59">
        <v>153572</v>
      </c>
      <c r="Q36" s="59">
        <v>11470851</v>
      </c>
      <c r="R36" s="59">
        <v>-52123451</v>
      </c>
      <c r="S36" s="59">
        <v>2937</v>
      </c>
      <c r="T36" s="59">
        <v>32371837</v>
      </c>
      <c r="U36" s="59">
        <v>-19748677</v>
      </c>
      <c r="V36" s="59">
        <v>1987503501</v>
      </c>
      <c r="W36" s="59">
        <v>2015733101</v>
      </c>
      <c r="X36" s="59">
        <v>-28229600</v>
      </c>
      <c r="Y36" s="60">
        <v>-1.4</v>
      </c>
      <c r="Z36" s="61">
        <v>2015733101</v>
      </c>
    </row>
    <row r="37" spans="1:26" ht="12.75">
      <c r="A37" s="57" t="s">
        <v>54</v>
      </c>
      <c r="B37" s="18">
        <v>112233815</v>
      </c>
      <c r="C37" s="18">
        <v>0</v>
      </c>
      <c r="D37" s="58">
        <v>157847591</v>
      </c>
      <c r="E37" s="59">
        <v>158137054</v>
      </c>
      <c r="F37" s="59">
        <v>58236275</v>
      </c>
      <c r="G37" s="59">
        <v>34057346</v>
      </c>
      <c r="H37" s="59">
        <v>-4128068</v>
      </c>
      <c r="I37" s="59">
        <v>88165553</v>
      </c>
      <c r="J37" s="59">
        <v>-9472069</v>
      </c>
      <c r="K37" s="59">
        <v>41280831</v>
      </c>
      <c r="L37" s="59">
        <v>5196573</v>
      </c>
      <c r="M37" s="59">
        <v>37005335</v>
      </c>
      <c r="N37" s="59">
        <v>16050591</v>
      </c>
      <c r="O37" s="59">
        <v>11001161</v>
      </c>
      <c r="P37" s="59">
        <v>10865889</v>
      </c>
      <c r="Q37" s="59">
        <v>37917641</v>
      </c>
      <c r="R37" s="59">
        <v>-10094570</v>
      </c>
      <c r="S37" s="59">
        <v>13084785</v>
      </c>
      <c r="T37" s="59">
        <v>14370896</v>
      </c>
      <c r="U37" s="59">
        <v>17361111</v>
      </c>
      <c r="V37" s="59">
        <v>180449640</v>
      </c>
      <c r="W37" s="59">
        <v>158137054</v>
      </c>
      <c r="X37" s="59">
        <v>22312586</v>
      </c>
      <c r="Y37" s="60">
        <v>14.11</v>
      </c>
      <c r="Z37" s="61">
        <v>158137054</v>
      </c>
    </row>
    <row r="38" spans="1:26" ht="12.75">
      <c r="A38" s="57" t="s">
        <v>55</v>
      </c>
      <c r="B38" s="18">
        <v>228191836</v>
      </c>
      <c r="C38" s="18">
        <v>0</v>
      </c>
      <c r="D38" s="58">
        <v>228290964</v>
      </c>
      <c r="E38" s="59">
        <v>210798213</v>
      </c>
      <c r="F38" s="59">
        <v>228191836</v>
      </c>
      <c r="G38" s="59">
        <v>0</v>
      </c>
      <c r="H38" s="59">
        <v>-944636</v>
      </c>
      <c r="I38" s="59">
        <v>227247200</v>
      </c>
      <c r="J38" s="59">
        <v>0</v>
      </c>
      <c r="K38" s="59">
        <v>0</v>
      </c>
      <c r="L38" s="59">
        <v>-3036195</v>
      </c>
      <c r="M38" s="59">
        <v>-3036195</v>
      </c>
      <c r="N38" s="59">
        <v>-1847214</v>
      </c>
      <c r="O38" s="59">
        <v>-992745</v>
      </c>
      <c r="P38" s="59">
        <v>0</v>
      </c>
      <c r="Q38" s="59">
        <v>-2839959</v>
      </c>
      <c r="R38" s="59">
        <v>0</v>
      </c>
      <c r="S38" s="59">
        <v>0</v>
      </c>
      <c r="T38" s="59">
        <v>-4986293</v>
      </c>
      <c r="U38" s="59">
        <v>-4986293</v>
      </c>
      <c r="V38" s="59">
        <v>216384753</v>
      </c>
      <c r="W38" s="59">
        <v>210798213</v>
      </c>
      <c r="X38" s="59">
        <v>5586540</v>
      </c>
      <c r="Y38" s="60">
        <v>2.65</v>
      </c>
      <c r="Z38" s="61">
        <v>210798213</v>
      </c>
    </row>
    <row r="39" spans="1:26" ht="12.75">
      <c r="A39" s="57" t="s">
        <v>56</v>
      </c>
      <c r="B39" s="18">
        <v>2275799917</v>
      </c>
      <c r="C39" s="18">
        <v>0</v>
      </c>
      <c r="D39" s="58">
        <v>2330266355</v>
      </c>
      <c r="E39" s="59">
        <v>2375037237</v>
      </c>
      <c r="F39" s="59">
        <v>2267985682</v>
      </c>
      <c r="G39" s="59">
        <v>-94</v>
      </c>
      <c r="H39" s="59">
        <v>14356</v>
      </c>
      <c r="I39" s="59">
        <v>2267999944</v>
      </c>
      <c r="J39" s="59">
        <v>0</v>
      </c>
      <c r="K39" s="59">
        <v>0</v>
      </c>
      <c r="L39" s="59">
        <v>0</v>
      </c>
      <c r="M39" s="59">
        <v>0</v>
      </c>
      <c r="N39" s="59">
        <v>-433038</v>
      </c>
      <c r="O39" s="59">
        <v>0</v>
      </c>
      <c r="P39" s="59">
        <v>-203164</v>
      </c>
      <c r="Q39" s="59">
        <v>-636202</v>
      </c>
      <c r="R39" s="59">
        <v>0</v>
      </c>
      <c r="S39" s="59">
        <v>0</v>
      </c>
      <c r="T39" s="59">
        <v>86605</v>
      </c>
      <c r="U39" s="59">
        <v>86605</v>
      </c>
      <c r="V39" s="59">
        <v>2267450347</v>
      </c>
      <c r="W39" s="59">
        <v>2375037237</v>
      </c>
      <c r="X39" s="59">
        <v>-107586890</v>
      </c>
      <c r="Y39" s="60">
        <v>-4.53</v>
      </c>
      <c r="Z39" s="61">
        <v>2375037237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-549910133</v>
      </c>
      <c r="C42" s="18">
        <v>0</v>
      </c>
      <c r="D42" s="58">
        <v>209211397</v>
      </c>
      <c r="E42" s="59">
        <v>227973452</v>
      </c>
      <c r="F42" s="59">
        <v>480898947</v>
      </c>
      <c r="G42" s="59">
        <v>-12264741</v>
      </c>
      <c r="H42" s="59">
        <v>-8130021</v>
      </c>
      <c r="I42" s="59">
        <v>460504185</v>
      </c>
      <c r="J42" s="59">
        <v>16299141</v>
      </c>
      <c r="K42" s="59">
        <v>34886125</v>
      </c>
      <c r="L42" s="59">
        <v>51183022</v>
      </c>
      <c r="M42" s="59">
        <v>102368288</v>
      </c>
      <c r="N42" s="59">
        <v>18129557</v>
      </c>
      <c r="O42" s="59">
        <v>13165879</v>
      </c>
      <c r="P42" s="59">
        <v>43871234</v>
      </c>
      <c r="Q42" s="59">
        <v>75166670</v>
      </c>
      <c r="R42" s="59">
        <v>12922397</v>
      </c>
      <c r="S42" s="59">
        <v>12444816</v>
      </c>
      <c r="T42" s="59">
        <v>-4340621</v>
      </c>
      <c r="U42" s="59">
        <v>21026592</v>
      </c>
      <c r="V42" s="59">
        <v>659065735</v>
      </c>
      <c r="W42" s="59">
        <v>227973452</v>
      </c>
      <c r="X42" s="59">
        <v>431092283</v>
      </c>
      <c r="Y42" s="60">
        <v>189.1</v>
      </c>
      <c r="Z42" s="61">
        <v>227973452</v>
      </c>
    </row>
    <row r="43" spans="1:26" ht="12.75">
      <c r="A43" s="57" t="s">
        <v>59</v>
      </c>
      <c r="B43" s="18">
        <v>-1303523</v>
      </c>
      <c r="C43" s="18">
        <v>0</v>
      </c>
      <c r="D43" s="58">
        <v>-143639112</v>
      </c>
      <c r="E43" s="59">
        <v>-140285800</v>
      </c>
      <c r="F43" s="59">
        <v>921340</v>
      </c>
      <c r="G43" s="59">
        <v>1170080</v>
      </c>
      <c r="H43" s="59">
        <v>495000</v>
      </c>
      <c r="I43" s="59">
        <v>2586420</v>
      </c>
      <c r="J43" s="59">
        <v>477535</v>
      </c>
      <c r="K43" s="59">
        <v>235000</v>
      </c>
      <c r="L43" s="59">
        <v>816831</v>
      </c>
      <c r="M43" s="59">
        <v>1529366</v>
      </c>
      <c r="N43" s="59">
        <v>590000</v>
      </c>
      <c r="O43" s="59">
        <v>201116</v>
      </c>
      <c r="P43" s="59">
        <v>60345</v>
      </c>
      <c r="Q43" s="59">
        <v>851461</v>
      </c>
      <c r="R43" s="59">
        <v>0</v>
      </c>
      <c r="S43" s="59">
        <v>139390</v>
      </c>
      <c r="T43" s="59">
        <v>-2049945</v>
      </c>
      <c r="U43" s="59">
        <v>-1910555</v>
      </c>
      <c r="V43" s="59">
        <v>3056692</v>
      </c>
      <c r="W43" s="59">
        <v>-140267340</v>
      </c>
      <c r="X43" s="59">
        <v>143324032</v>
      </c>
      <c r="Y43" s="60">
        <v>-102.18</v>
      </c>
      <c r="Z43" s="61">
        <v>-140285800</v>
      </c>
    </row>
    <row r="44" spans="1:26" ht="12.75">
      <c r="A44" s="57" t="s">
        <v>60</v>
      </c>
      <c r="B44" s="18">
        <v>12792363</v>
      </c>
      <c r="C44" s="18">
        <v>0</v>
      </c>
      <c r="D44" s="58">
        <v>48431629</v>
      </c>
      <c r="E44" s="59">
        <v>3223266</v>
      </c>
      <c r="F44" s="59">
        <v>11863666</v>
      </c>
      <c r="G44" s="59">
        <v>-12689818</v>
      </c>
      <c r="H44" s="59">
        <v>-84887</v>
      </c>
      <c r="I44" s="59">
        <v>-911039</v>
      </c>
      <c r="J44" s="59">
        <v>227942</v>
      </c>
      <c r="K44" s="59">
        <v>-128507</v>
      </c>
      <c r="L44" s="59">
        <v>209155</v>
      </c>
      <c r="M44" s="59">
        <v>308590</v>
      </c>
      <c r="N44" s="59">
        <v>-264671</v>
      </c>
      <c r="O44" s="59">
        <v>-6034</v>
      </c>
      <c r="P44" s="59">
        <v>-12732</v>
      </c>
      <c r="Q44" s="59">
        <v>-283437</v>
      </c>
      <c r="R44" s="59">
        <v>-70338</v>
      </c>
      <c r="S44" s="59">
        <v>75060</v>
      </c>
      <c r="T44" s="59">
        <v>-35420</v>
      </c>
      <c r="U44" s="59">
        <v>-30698</v>
      </c>
      <c r="V44" s="59">
        <v>-916584</v>
      </c>
      <c r="W44" s="59">
        <v>1654895</v>
      </c>
      <c r="X44" s="59">
        <v>-2571479</v>
      </c>
      <c r="Y44" s="60">
        <v>-155.39</v>
      </c>
      <c r="Z44" s="61">
        <v>3223266</v>
      </c>
    </row>
    <row r="45" spans="1:26" ht="12.75">
      <c r="A45" s="68" t="s">
        <v>61</v>
      </c>
      <c r="B45" s="21">
        <v>-77621702</v>
      </c>
      <c r="C45" s="21">
        <v>0</v>
      </c>
      <c r="D45" s="103">
        <v>609090250</v>
      </c>
      <c r="E45" s="104">
        <v>616238206</v>
      </c>
      <c r="F45" s="104">
        <v>954483544</v>
      </c>
      <c r="G45" s="104">
        <f>+F45+G42+G43+G44+G83</f>
        <v>930699065</v>
      </c>
      <c r="H45" s="104">
        <f>+G45+H42+H43+H44+H83</f>
        <v>922979757</v>
      </c>
      <c r="I45" s="104">
        <f>+H45</f>
        <v>922979757</v>
      </c>
      <c r="J45" s="104">
        <f>+H45+J42+J43+J44+J83</f>
        <v>939984375</v>
      </c>
      <c r="K45" s="104">
        <f>+J45+K42+K43+K44+K83</f>
        <v>974976993</v>
      </c>
      <c r="L45" s="104">
        <f>+K45+L42+L43+L44+L83</f>
        <v>1027186001</v>
      </c>
      <c r="M45" s="104">
        <f>+L45</f>
        <v>1027186001</v>
      </c>
      <c r="N45" s="104">
        <f>+L45+N42+N43+N44+N83</f>
        <v>1045640887</v>
      </c>
      <c r="O45" s="104">
        <f>+N45+O42+O43+O44+O83</f>
        <v>1059001848</v>
      </c>
      <c r="P45" s="104">
        <f>+O45+P42+P43+P44+P83</f>
        <v>1102920695</v>
      </c>
      <c r="Q45" s="104">
        <f>+P45</f>
        <v>1102920695</v>
      </c>
      <c r="R45" s="104">
        <f>+P45+R42+R43+R44+R83</f>
        <v>1115772754</v>
      </c>
      <c r="S45" s="104">
        <f>+R45+S42+S43+S44+S83</f>
        <v>1128432020</v>
      </c>
      <c r="T45" s="104">
        <f>+S45+T42+T43+T44+T83</f>
        <v>1122006034</v>
      </c>
      <c r="U45" s="104">
        <f>+T45</f>
        <v>1122006034</v>
      </c>
      <c r="V45" s="104">
        <f>+U45</f>
        <v>1122006034</v>
      </c>
      <c r="W45" s="104">
        <f>+W83+W42+W43+W44</f>
        <v>614673235</v>
      </c>
      <c r="X45" s="104">
        <f>+V45-W45</f>
        <v>507332799</v>
      </c>
      <c r="Y45" s="105">
        <f>+IF(W45&lt;&gt;0,+(X45/W45)*100,0)</f>
        <v>82.53699203284816</v>
      </c>
      <c r="Z45" s="106">
        <v>616238206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0.0015780184416257273</v>
      </c>
      <c r="C59" s="9">
        <f t="shared" si="7"/>
        <v>0</v>
      </c>
      <c r="D59" s="2">
        <f t="shared" si="7"/>
        <v>94.99999929919461</v>
      </c>
      <c r="E59" s="10">
        <f t="shared" si="7"/>
        <v>99.3635005205706</v>
      </c>
      <c r="F59" s="10">
        <f t="shared" si="7"/>
        <v>75.14562100424845</v>
      </c>
      <c r="G59" s="10">
        <f t="shared" si="7"/>
        <v>37.736016368620874</v>
      </c>
      <c r="H59" s="10">
        <f t="shared" si="7"/>
        <v>58.88143420225631</v>
      </c>
      <c r="I59" s="10">
        <f t="shared" si="7"/>
        <v>52.63191149689484</v>
      </c>
      <c r="J59" s="10">
        <f t="shared" si="7"/>
        <v>190.14987682876608</v>
      </c>
      <c r="K59" s="10">
        <f t="shared" si="7"/>
        <v>87.41543266413474</v>
      </c>
      <c r="L59" s="10">
        <f t="shared" si="7"/>
        <v>83.46406096296002</v>
      </c>
      <c r="M59" s="10">
        <f t="shared" si="7"/>
        <v>105.9882924880375</v>
      </c>
      <c r="N59" s="10">
        <f t="shared" si="7"/>
        <v>83.64747839980899</v>
      </c>
      <c r="O59" s="10">
        <f t="shared" si="7"/>
        <v>86.86219481439659</v>
      </c>
      <c r="P59" s="10">
        <f t="shared" si="7"/>
        <v>85.21735963501456</v>
      </c>
      <c r="Q59" s="10">
        <f t="shared" si="7"/>
        <v>85.22418816908292</v>
      </c>
      <c r="R59" s="10">
        <f t="shared" si="7"/>
        <v>76.78027059254111</v>
      </c>
      <c r="S59" s="10">
        <f t="shared" si="7"/>
        <v>77.8654856827494</v>
      </c>
      <c r="T59" s="10">
        <f t="shared" si="7"/>
        <v>88.737374312375</v>
      </c>
      <c r="U59" s="10">
        <f t="shared" si="7"/>
        <v>81.12452037201206</v>
      </c>
      <c r="V59" s="10">
        <f t="shared" si="7"/>
        <v>77.92520223918171</v>
      </c>
      <c r="W59" s="10">
        <f t="shared" si="7"/>
        <v>99.3635005205706</v>
      </c>
      <c r="X59" s="10">
        <f t="shared" si="7"/>
        <v>0</v>
      </c>
      <c r="Y59" s="10">
        <f t="shared" si="7"/>
        <v>0</v>
      </c>
      <c r="Z59" s="11">
        <f t="shared" si="7"/>
        <v>99.3635005205706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94.99999955243051</v>
      </c>
      <c r="E61" s="13">
        <f t="shared" si="7"/>
        <v>95.92330096788554</v>
      </c>
      <c r="F61" s="13">
        <f t="shared" si="7"/>
        <v>81.09991747553994</v>
      </c>
      <c r="G61" s="13">
        <f t="shared" si="7"/>
        <v>54.578711224970846</v>
      </c>
      <c r="H61" s="13">
        <f t="shared" si="7"/>
        <v>84.53598995927894</v>
      </c>
      <c r="I61" s="13">
        <f t="shared" si="7"/>
        <v>72.93105407647758</v>
      </c>
      <c r="J61" s="13">
        <f t="shared" si="7"/>
        <v>118.65929351833788</v>
      </c>
      <c r="K61" s="13">
        <f t="shared" si="7"/>
        <v>111.83605025259777</v>
      </c>
      <c r="L61" s="13">
        <f t="shared" si="7"/>
        <v>110.06686706412125</v>
      </c>
      <c r="M61" s="13">
        <f t="shared" si="7"/>
        <v>113.50319237118325</v>
      </c>
      <c r="N61" s="13">
        <f t="shared" si="7"/>
        <v>108.3365542678508</v>
      </c>
      <c r="O61" s="13">
        <f t="shared" si="7"/>
        <v>103.5746925284345</v>
      </c>
      <c r="P61" s="13">
        <f t="shared" si="7"/>
        <v>107.64191409504578</v>
      </c>
      <c r="Q61" s="13">
        <f t="shared" si="7"/>
        <v>106.52999845079462</v>
      </c>
      <c r="R61" s="13">
        <f t="shared" si="7"/>
        <v>99.4290190210472</v>
      </c>
      <c r="S61" s="13">
        <f t="shared" si="7"/>
        <v>117.76500556152492</v>
      </c>
      <c r="T61" s="13">
        <f t="shared" si="7"/>
        <v>113.79099852327666</v>
      </c>
      <c r="U61" s="13">
        <f t="shared" si="7"/>
        <v>110.1732996556583</v>
      </c>
      <c r="V61" s="13">
        <f t="shared" si="7"/>
        <v>100.24917093765053</v>
      </c>
      <c r="W61" s="13">
        <f t="shared" si="7"/>
        <v>95.92330096788554</v>
      </c>
      <c r="X61" s="13">
        <f t="shared" si="7"/>
        <v>0</v>
      </c>
      <c r="Y61" s="13">
        <f t="shared" si="7"/>
        <v>0</v>
      </c>
      <c r="Z61" s="14">
        <f t="shared" si="7"/>
        <v>95.92330096788554</v>
      </c>
    </row>
    <row r="62" spans="1:26" ht="12.75">
      <c r="A62" s="38" t="s">
        <v>67</v>
      </c>
      <c r="B62" s="12">
        <f t="shared" si="7"/>
        <v>0.07659135590458255</v>
      </c>
      <c r="C62" s="12">
        <f t="shared" si="7"/>
        <v>0</v>
      </c>
      <c r="D62" s="3">
        <f t="shared" si="7"/>
        <v>89.99999982299978</v>
      </c>
      <c r="E62" s="13">
        <f t="shared" si="7"/>
        <v>95.9169483467668</v>
      </c>
      <c r="F62" s="13">
        <f t="shared" si="7"/>
        <v>6.938549280776071</v>
      </c>
      <c r="G62" s="13">
        <f t="shared" si="7"/>
        <v>5.675865792812985</v>
      </c>
      <c r="H62" s="13">
        <f t="shared" si="7"/>
        <v>66.06086129218222</v>
      </c>
      <c r="I62" s="13">
        <f t="shared" si="7"/>
        <v>26.06294553688179</v>
      </c>
      <c r="J62" s="13">
        <f t="shared" si="7"/>
        <v>97.24417344779755</v>
      </c>
      <c r="K62" s="13">
        <f t="shared" si="7"/>
        <v>92.56532114843866</v>
      </c>
      <c r="L62" s="13">
        <f t="shared" si="7"/>
        <v>92.23640167084912</v>
      </c>
      <c r="M62" s="13">
        <f t="shared" si="7"/>
        <v>93.87261307206431</v>
      </c>
      <c r="N62" s="13">
        <f t="shared" si="7"/>
        <v>84.12597018882481</v>
      </c>
      <c r="O62" s="13">
        <f t="shared" si="7"/>
        <v>84.82216257231887</v>
      </c>
      <c r="P62" s="13">
        <f t="shared" si="7"/>
        <v>98.77304036156309</v>
      </c>
      <c r="Q62" s="13">
        <f t="shared" si="7"/>
        <v>89.12888277055119</v>
      </c>
      <c r="R62" s="13">
        <f t="shared" si="7"/>
        <v>113.56124590389527</v>
      </c>
      <c r="S62" s="13">
        <f t="shared" si="7"/>
        <v>105.5508127521211</v>
      </c>
      <c r="T62" s="13">
        <f t="shared" si="7"/>
        <v>89.5893072025138</v>
      </c>
      <c r="U62" s="13">
        <f t="shared" si="7"/>
        <v>101.92521268981139</v>
      </c>
      <c r="V62" s="13">
        <f t="shared" si="7"/>
        <v>79.65184957201271</v>
      </c>
      <c r="W62" s="13">
        <f t="shared" si="7"/>
        <v>95.9169483467668</v>
      </c>
      <c r="X62" s="13">
        <f t="shared" si="7"/>
        <v>0</v>
      </c>
      <c r="Y62" s="13">
        <f t="shared" si="7"/>
        <v>0</v>
      </c>
      <c r="Z62" s="14">
        <f t="shared" si="7"/>
        <v>95.9169483467668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94.9999984628245</v>
      </c>
      <c r="E63" s="13">
        <f t="shared" si="7"/>
        <v>94.43533615632366</v>
      </c>
      <c r="F63" s="13">
        <f t="shared" si="7"/>
        <v>12.230193255583742</v>
      </c>
      <c r="G63" s="13">
        <f t="shared" si="7"/>
        <v>7.258287046866798</v>
      </c>
      <c r="H63" s="13">
        <f t="shared" si="7"/>
        <v>53.59482130064167</v>
      </c>
      <c r="I63" s="13">
        <f t="shared" si="7"/>
        <v>24.833993277761962</v>
      </c>
      <c r="J63" s="13">
        <f t="shared" si="7"/>
        <v>83.32272807554492</v>
      </c>
      <c r="K63" s="13">
        <f t="shared" si="7"/>
        <v>79.74071466240065</v>
      </c>
      <c r="L63" s="13">
        <f t="shared" si="7"/>
        <v>77.87641180442712</v>
      </c>
      <c r="M63" s="13">
        <f t="shared" si="7"/>
        <v>80.27297936004582</v>
      </c>
      <c r="N63" s="13">
        <f t="shared" si="7"/>
        <v>75.78482443426556</v>
      </c>
      <c r="O63" s="13">
        <f t="shared" si="7"/>
        <v>79.61491644260265</v>
      </c>
      <c r="P63" s="13">
        <f t="shared" si="7"/>
        <v>84.1616641756303</v>
      </c>
      <c r="Q63" s="13">
        <f t="shared" si="7"/>
        <v>79.7963439700649</v>
      </c>
      <c r="R63" s="13">
        <f t="shared" si="7"/>
        <v>66.14182046351227</v>
      </c>
      <c r="S63" s="13">
        <f t="shared" si="7"/>
        <v>75.21918307458503</v>
      </c>
      <c r="T63" s="13">
        <f t="shared" si="7"/>
        <v>80.24217506492346</v>
      </c>
      <c r="U63" s="13">
        <f t="shared" si="7"/>
        <v>73.8507422752543</v>
      </c>
      <c r="V63" s="13">
        <f t="shared" si="7"/>
        <v>65.39787786498461</v>
      </c>
      <c r="W63" s="13">
        <f t="shared" si="7"/>
        <v>94.43533615632366</v>
      </c>
      <c r="X63" s="13">
        <f t="shared" si="7"/>
        <v>0</v>
      </c>
      <c r="Y63" s="13">
        <f t="shared" si="7"/>
        <v>0</v>
      </c>
      <c r="Z63" s="14">
        <f t="shared" si="7"/>
        <v>94.43533615632366</v>
      </c>
    </row>
    <row r="64" spans="1:26" ht="12.75">
      <c r="A64" s="38" t="s">
        <v>69</v>
      </c>
      <c r="B64" s="12">
        <f t="shared" si="7"/>
        <v>0.013945042888399435</v>
      </c>
      <c r="C64" s="12">
        <f t="shared" si="7"/>
        <v>0</v>
      </c>
      <c r="D64" s="3">
        <f t="shared" si="7"/>
        <v>94.99999742241904</v>
      </c>
      <c r="E64" s="13">
        <f t="shared" si="7"/>
        <v>90.83494410145339</v>
      </c>
      <c r="F64" s="13">
        <f t="shared" si="7"/>
        <v>18.966689386430836</v>
      </c>
      <c r="G64" s="13">
        <f t="shared" si="7"/>
        <v>16.357821786714418</v>
      </c>
      <c r="H64" s="13">
        <f t="shared" si="7"/>
        <v>66.48052066069211</v>
      </c>
      <c r="I64" s="13">
        <f t="shared" si="7"/>
        <v>33.97927029349723</v>
      </c>
      <c r="J64" s="13">
        <f t="shared" si="7"/>
        <v>104.78801367050157</v>
      </c>
      <c r="K64" s="13">
        <f t="shared" si="7"/>
        <v>102.36353739275985</v>
      </c>
      <c r="L64" s="13">
        <f t="shared" si="7"/>
        <v>101.6528947175095</v>
      </c>
      <c r="M64" s="13">
        <f t="shared" si="7"/>
        <v>102.92815574277955</v>
      </c>
      <c r="N64" s="13">
        <f t="shared" si="7"/>
        <v>94.14094240509253</v>
      </c>
      <c r="O64" s="13">
        <f t="shared" si="7"/>
        <v>98.42918876079622</v>
      </c>
      <c r="P64" s="13">
        <f t="shared" si="7"/>
        <v>101.34697584791435</v>
      </c>
      <c r="Q64" s="13">
        <f t="shared" si="7"/>
        <v>97.93896633408976</v>
      </c>
      <c r="R64" s="13">
        <f t="shared" si="7"/>
        <v>84.10972716114294</v>
      </c>
      <c r="S64" s="13">
        <f t="shared" si="7"/>
        <v>89.98440087765304</v>
      </c>
      <c r="T64" s="13">
        <f t="shared" si="7"/>
        <v>96.73971979473998</v>
      </c>
      <c r="U64" s="13">
        <f t="shared" si="7"/>
        <v>90.33898932901454</v>
      </c>
      <c r="V64" s="13">
        <f t="shared" si="7"/>
        <v>81.23152378955582</v>
      </c>
      <c r="W64" s="13">
        <f t="shared" si="7"/>
        <v>90.83494410145339</v>
      </c>
      <c r="X64" s="13">
        <f t="shared" si="7"/>
        <v>0</v>
      </c>
      <c r="Y64" s="13">
        <f t="shared" si="7"/>
        <v>0</v>
      </c>
      <c r="Z64" s="14">
        <f t="shared" si="7"/>
        <v>90.83494410145339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0.0006493781821918347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26.548321252882275</v>
      </c>
      <c r="P66" s="16">
        <f t="shared" si="7"/>
        <v>0</v>
      </c>
      <c r="Q66" s="16">
        <f t="shared" si="7"/>
        <v>11.294338194003656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3.5596565164336367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115714744</v>
      </c>
      <c r="C68" s="18">
        <v>0</v>
      </c>
      <c r="D68" s="19">
        <v>121289023</v>
      </c>
      <c r="E68" s="20">
        <v>121289023</v>
      </c>
      <c r="F68" s="20">
        <v>10303287</v>
      </c>
      <c r="G68" s="20">
        <v>19712351</v>
      </c>
      <c r="H68" s="20">
        <v>9867618</v>
      </c>
      <c r="I68" s="20">
        <v>39883256</v>
      </c>
      <c r="J68" s="20">
        <v>4866396</v>
      </c>
      <c r="K68" s="20">
        <v>9918132</v>
      </c>
      <c r="L68" s="20">
        <v>10005026</v>
      </c>
      <c r="M68" s="20">
        <v>24789554</v>
      </c>
      <c r="N68" s="20">
        <v>10118892</v>
      </c>
      <c r="O68" s="20">
        <v>9782121</v>
      </c>
      <c r="P68" s="20">
        <v>10049497</v>
      </c>
      <c r="Q68" s="20">
        <v>29950510</v>
      </c>
      <c r="R68" s="20">
        <v>9849865</v>
      </c>
      <c r="S68" s="20">
        <v>9849866</v>
      </c>
      <c r="T68" s="20">
        <v>9837484</v>
      </c>
      <c r="U68" s="20">
        <v>29537215</v>
      </c>
      <c r="V68" s="20">
        <v>124160535</v>
      </c>
      <c r="W68" s="20">
        <v>121289023</v>
      </c>
      <c r="X68" s="20">
        <v>0</v>
      </c>
      <c r="Y68" s="19">
        <v>0</v>
      </c>
      <c r="Z68" s="22">
        <v>121289023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265096693</v>
      </c>
      <c r="C70" s="18">
        <v>0</v>
      </c>
      <c r="D70" s="19">
        <v>290457694</v>
      </c>
      <c r="E70" s="20">
        <v>290457694</v>
      </c>
      <c r="F70" s="20">
        <v>24682379</v>
      </c>
      <c r="G70" s="20">
        <v>27510263</v>
      </c>
      <c r="H70" s="20">
        <v>26131191</v>
      </c>
      <c r="I70" s="20">
        <v>78323833</v>
      </c>
      <c r="J70" s="20">
        <v>24177641</v>
      </c>
      <c r="K70" s="20">
        <v>24258726</v>
      </c>
      <c r="L70" s="20">
        <v>24508628</v>
      </c>
      <c r="M70" s="20">
        <v>72944995</v>
      </c>
      <c r="N70" s="20">
        <v>24578788</v>
      </c>
      <c r="O70" s="20">
        <v>24733344</v>
      </c>
      <c r="P70" s="20">
        <v>25803797</v>
      </c>
      <c r="Q70" s="20">
        <v>75115929</v>
      </c>
      <c r="R70" s="20">
        <v>24144412</v>
      </c>
      <c r="S70" s="20">
        <v>22949641</v>
      </c>
      <c r="T70" s="20">
        <v>23547403</v>
      </c>
      <c r="U70" s="20">
        <v>70641456</v>
      </c>
      <c r="V70" s="20">
        <v>297026213</v>
      </c>
      <c r="W70" s="20">
        <v>290457694</v>
      </c>
      <c r="X70" s="20">
        <v>0</v>
      </c>
      <c r="Y70" s="19">
        <v>0</v>
      </c>
      <c r="Z70" s="22">
        <v>290457694</v>
      </c>
    </row>
    <row r="71" spans="1:26" ht="12.75" hidden="1">
      <c r="A71" s="38" t="s">
        <v>67</v>
      </c>
      <c r="B71" s="18">
        <v>64272266</v>
      </c>
      <c r="C71" s="18">
        <v>0</v>
      </c>
      <c r="D71" s="19">
        <v>56497109</v>
      </c>
      <c r="E71" s="20">
        <v>55670126</v>
      </c>
      <c r="F71" s="20">
        <v>4974181</v>
      </c>
      <c r="G71" s="20">
        <v>4502203</v>
      </c>
      <c r="H71" s="20">
        <v>4673118</v>
      </c>
      <c r="I71" s="20">
        <v>14149502</v>
      </c>
      <c r="J71" s="20">
        <v>5006048</v>
      </c>
      <c r="K71" s="20">
        <v>5405600</v>
      </c>
      <c r="L71" s="20">
        <v>5996472</v>
      </c>
      <c r="M71" s="20">
        <v>16408120</v>
      </c>
      <c r="N71" s="20">
        <v>6698696</v>
      </c>
      <c r="O71" s="20">
        <v>7110005</v>
      </c>
      <c r="P71" s="20">
        <v>6650015</v>
      </c>
      <c r="Q71" s="20">
        <v>20458716</v>
      </c>
      <c r="R71" s="20">
        <v>4650760</v>
      </c>
      <c r="S71" s="20">
        <v>4501557</v>
      </c>
      <c r="T71" s="20">
        <v>5709937</v>
      </c>
      <c r="U71" s="20">
        <v>14862254</v>
      </c>
      <c r="V71" s="20">
        <v>65878592</v>
      </c>
      <c r="W71" s="20">
        <v>55670126</v>
      </c>
      <c r="X71" s="20">
        <v>0</v>
      </c>
      <c r="Y71" s="19">
        <v>0</v>
      </c>
      <c r="Z71" s="22">
        <v>55670126</v>
      </c>
    </row>
    <row r="72" spans="1:26" ht="12.75" hidden="1">
      <c r="A72" s="38" t="s">
        <v>68</v>
      </c>
      <c r="B72" s="18">
        <v>47097600</v>
      </c>
      <c r="C72" s="18">
        <v>0</v>
      </c>
      <c r="D72" s="19">
        <v>45538066</v>
      </c>
      <c r="E72" s="20">
        <v>44138066</v>
      </c>
      <c r="F72" s="20">
        <v>3123532</v>
      </c>
      <c r="G72" s="20">
        <v>3678361</v>
      </c>
      <c r="H72" s="20">
        <v>3616661</v>
      </c>
      <c r="I72" s="20">
        <v>10418554</v>
      </c>
      <c r="J72" s="20">
        <v>3719853</v>
      </c>
      <c r="K72" s="20">
        <v>3790573</v>
      </c>
      <c r="L72" s="20">
        <v>3891828</v>
      </c>
      <c r="M72" s="20">
        <v>11402254</v>
      </c>
      <c r="N72" s="20">
        <v>3829933</v>
      </c>
      <c r="O72" s="20">
        <v>3696860</v>
      </c>
      <c r="P72" s="20">
        <v>3673170</v>
      </c>
      <c r="Q72" s="20">
        <v>11199963</v>
      </c>
      <c r="R72" s="20">
        <v>3643226</v>
      </c>
      <c r="S72" s="20">
        <v>3583534</v>
      </c>
      <c r="T72" s="20">
        <v>3626963</v>
      </c>
      <c r="U72" s="20">
        <v>10853723</v>
      </c>
      <c r="V72" s="20">
        <v>43874494</v>
      </c>
      <c r="W72" s="20">
        <v>44138066</v>
      </c>
      <c r="X72" s="20">
        <v>0</v>
      </c>
      <c r="Y72" s="19">
        <v>0</v>
      </c>
      <c r="Z72" s="22">
        <v>44138066</v>
      </c>
    </row>
    <row r="73" spans="1:26" ht="12.75" hidden="1">
      <c r="A73" s="38" t="s">
        <v>69</v>
      </c>
      <c r="B73" s="18">
        <v>29759679</v>
      </c>
      <c r="C73" s="18">
        <v>0</v>
      </c>
      <c r="D73" s="19">
        <v>27157246</v>
      </c>
      <c r="E73" s="20">
        <v>27557246</v>
      </c>
      <c r="F73" s="20">
        <v>2287289</v>
      </c>
      <c r="G73" s="20">
        <v>2313621</v>
      </c>
      <c r="H73" s="20">
        <v>2310910</v>
      </c>
      <c r="I73" s="20">
        <v>6911820</v>
      </c>
      <c r="J73" s="20">
        <v>2276727</v>
      </c>
      <c r="K73" s="20">
        <v>2303708</v>
      </c>
      <c r="L73" s="20">
        <v>2300449</v>
      </c>
      <c r="M73" s="20">
        <v>6880884</v>
      </c>
      <c r="N73" s="20">
        <v>2359219</v>
      </c>
      <c r="O73" s="20">
        <v>2288881</v>
      </c>
      <c r="P73" s="20">
        <v>2299967</v>
      </c>
      <c r="Q73" s="20">
        <v>6948067</v>
      </c>
      <c r="R73" s="20">
        <v>2217646</v>
      </c>
      <c r="S73" s="20">
        <v>2223202</v>
      </c>
      <c r="T73" s="20">
        <v>2281399</v>
      </c>
      <c r="U73" s="20">
        <v>6722247</v>
      </c>
      <c r="V73" s="20">
        <v>27463018</v>
      </c>
      <c r="W73" s="20">
        <v>27557246</v>
      </c>
      <c r="X73" s="20">
        <v>0</v>
      </c>
      <c r="Y73" s="19">
        <v>0</v>
      </c>
      <c r="Z73" s="22">
        <v>27557246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2617889</v>
      </c>
      <c r="C75" s="27">
        <v>0</v>
      </c>
      <c r="D75" s="28">
        <v>2798684</v>
      </c>
      <c r="E75" s="29">
        <v>3101003</v>
      </c>
      <c r="F75" s="29">
        <v>178440</v>
      </c>
      <c r="G75" s="29">
        <v>183568</v>
      </c>
      <c r="H75" s="29">
        <v>192898</v>
      </c>
      <c r="I75" s="29">
        <v>554906</v>
      </c>
      <c r="J75" s="29">
        <v>195358</v>
      </c>
      <c r="K75" s="29">
        <v>199742</v>
      </c>
      <c r="L75" s="29">
        <v>202022</v>
      </c>
      <c r="M75" s="29">
        <v>597122</v>
      </c>
      <c r="N75" s="29">
        <v>211208</v>
      </c>
      <c r="O75" s="29">
        <v>302279</v>
      </c>
      <c r="P75" s="29">
        <v>197046</v>
      </c>
      <c r="Q75" s="29">
        <v>710533</v>
      </c>
      <c r="R75" s="29">
        <v>-301</v>
      </c>
      <c r="S75" s="29">
        <v>191363</v>
      </c>
      <c r="T75" s="29">
        <v>200808</v>
      </c>
      <c r="U75" s="29">
        <v>391870</v>
      </c>
      <c r="V75" s="29">
        <v>2254431</v>
      </c>
      <c r="W75" s="29">
        <v>3101003</v>
      </c>
      <c r="X75" s="29">
        <v>0</v>
      </c>
      <c r="Y75" s="28">
        <v>0</v>
      </c>
      <c r="Z75" s="30">
        <v>3101003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1826</v>
      </c>
      <c r="C77" s="18">
        <v>0</v>
      </c>
      <c r="D77" s="19">
        <v>115224571</v>
      </c>
      <c r="E77" s="20">
        <v>120517019</v>
      </c>
      <c r="F77" s="20">
        <v>7742469</v>
      </c>
      <c r="G77" s="20">
        <v>7438656</v>
      </c>
      <c r="H77" s="20">
        <v>5810195</v>
      </c>
      <c r="I77" s="20">
        <v>20991320</v>
      </c>
      <c r="J77" s="20">
        <v>9253446</v>
      </c>
      <c r="K77" s="20">
        <v>8669978</v>
      </c>
      <c r="L77" s="20">
        <v>8350601</v>
      </c>
      <c r="M77" s="20">
        <v>26274025</v>
      </c>
      <c r="N77" s="20">
        <v>8464198</v>
      </c>
      <c r="O77" s="20">
        <v>8496965</v>
      </c>
      <c r="P77" s="20">
        <v>8563916</v>
      </c>
      <c r="Q77" s="20">
        <v>25525079</v>
      </c>
      <c r="R77" s="20">
        <v>7562753</v>
      </c>
      <c r="S77" s="20">
        <v>7669646</v>
      </c>
      <c r="T77" s="20">
        <v>8729525</v>
      </c>
      <c r="U77" s="20">
        <v>23961924</v>
      </c>
      <c r="V77" s="20">
        <v>96752348</v>
      </c>
      <c r="W77" s="20">
        <v>120517019</v>
      </c>
      <c r="X77" s="20">
        <v>0</v>
      </c>
      <c r="Y77" s="19">
        <v>0</v>
      </c>
      <c r="Z77" s="22">
        <v>120517019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275934808</v>
      </c>
      <c r="E79" s="20">
        <v>278616608</v>
      </c>
      <c r="F79" s="20">
        <v>20017389</v>
      </c>
      <c r="G79" s="20">
        <v>15014747</v>
      </c>
      <c r="H79" s="20">
        <v>22090261</v>
      </c>
      <c r="I79" s="20">
        <v>57122397</v>
      </c>
      <c r="J79" s="20">
        <v>28689018</v>
      </c>
      <c r="K79" s="20">
        <v>27130001</v>
      </c>
      <c r="L79" s="20">
        <v>26975879</v>
      </c>
      <c r="M79" s="20">
        <v>82794898</v>
      </c>
      <c r="N79" s="20">
        <v>26627812</v>
      </c>
      <c r="O79" s="20">
        <v>25617485</v>
      </c>
      <c r="P79" s="20">
        <v>27775701</v>
      </c>
      <c r="Q79" s="20">
        <v>80020998</v>
      </c>
      <c r="R79" s="20">
        <v>24006552</v>
      </c>
      <c r="S79" s="20">
        <v>27026646</v>
      </c>
      <c r="T79" s="20">
        <v>26794825</v>
      </c>
      <c r="U79" s="20">
        <v>77828023</v>
      </c>
      <c r="V79" s="20">
        <v>297766316</v>
      </c>
      <c r="W79" s="20">
        <v>278616608</v>
      </c>
      <c r="X79" s="20">
        <v>0</v>
      </c>
      <c r="Y79" s="19">
        <v>0</v>
      </c>
      <c r="Z79" s="22">
        <v>278616608</v>
      </c>
    </row>
    <row r="80" spans="1:26" ht="12.75" hidden="1">
      <c r="A80" s="38" t="s">
        <v>67</v>
      </c>
      <c r="B80" s="18">
        <v>49227</v>
      </c>
      <c r="C80" s="18">
        <v>0</v>
      </c>
      <c r="D80" s="19">
        <v>50847398</v>
      </c>
      <c r="E80" s="20">
        <v>53397086</v>
      </c>
      <c r="F80" s="20">
        <v>345136</v>
      </c>
      <c r="G80" s="20">
        <v>255539</v>
      </c>
      <c r="H80" s="20">
        <v>3087102</v>
      </c>
      <c r="I80" s="20">
        <v>3687777</v>
      </c>
      <c r="J80" s="20">
        <v>4868090</v>
      </c>
      <c r="K80" s="20">
        <v>5003711</v>
      </c>
      <c r="L80" s="20">
        <v>5530930</v>
      </c>
      <c r="M80" s="20">
        <v>15402731</v>
      </c>
      <c r="N80" s="20">
        <v>5635343</v>
      </c>
      <c r="O80" s="20">
        <v>6030860</v>
      </c>
      <c r="P80" s="20">
        <v>6568422</v>
      </c>
      <c r="Q80" s="20">
        <v>18234625</v>
      </c>
      <c r="R80" s="20">
        <v>5281461</v>
      </c>
      <c r="S80" s="20">
        <v>4751430</v>
      </c>
      <c r="T80" s="20">
        <v>5115493</v>
      </c>
      <c r="U80" s="20">
        <v>15148384</v>
      </c>
      <c r="V80" s="20">
        <v>52473517</v>
      </c>
      <c r="W80" s="20">
        <v>53397086</v>
      </c>
      <c r="X80" s="20">
        <v>0</v>
      </c>
      <c r="Y80" s="19">
        <v>0</v>
      </c>
      <c r="Z80" s="22">
        <v>53397086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43261162</v>
      </c>
      <c r="E81" s="20">
        <v>41681931</v>
      </c>
      <c r="F81" s="20">
        <v>382014</v>
      </c>
      <c r="G81" s="20">
        <v>266986</v>
      </c>
      <c r="H81" s="20">
        <v>1938343</v>
      </c>
      <c r="I81" s="20">
        <v>2587343</v>
      </c>
      <c r="J81" s="20">
        <v>3099483</v>
      </c>
      <c r="K81" s="20">
        <v>3022630</v>
      </c>
      <c r="L81" s="20">
        <v>3030816</v>
      </c>
      <c r="M81" s="20">
        <v>9152929</v>
      </c>
      <c r="N81" s="20">
        <v>2902508</v>
      </c>
      <c r="O81" s="20">
        <v>2943252</v>
      </c>
      <c r="P81" s="20">
        <v>3091401</v>
      </c>
      <c r="Q81" s="20">
        <v>8937161</v>
      </c>
      <c r="R81" s="20">
        <v>2409696</v>
      </c>
      <c r="S81" s="20">
        <v>2695505</v>
      </c>
      <c r="T81" s="20">
        <v>2910354</v>
      </c>
      <c r="U81" s="20">
        <v>8015555</v>
      </c>
      <c r="V81" s="20">
        <v>28692988</v>
      </c>
      <c r="W81" s="20">
        <v>41681931</v>
      </c>
      <c r="X81" s="20">
        <v>0</v>
      </c>
      <c r="Y81" s="19">
        <v>0</v>
      </c>
      <c r="Z81" s="22">
        <v>41681931</v>
      </c>
    </row>
    <row r="82" spans="1:26" ht="12.75" hidden="1">
      <c r="A82" s="38" t="s">
        <v>69</v>
      </c>
      <c r="B82" s="18">
        <v>4150</v>
      </c>
      <c r="C82" s="18">
        <v>0</v>
      </c>
      <c r="D82" s="19">
        <v>25799383</v>
      </c>
      <c r="E82" s="20">
        <v>25031609</v>
      </c>
      <c r="F82" s="20">
        <v>433823</v>
      </c>
      <c r="G82" s="20">
        <v>378458</v>
      </c>
      <c r="H82" s="20">
        <v>1536305</v>
      </c>
      <c r="I82" s="20">
        <v>2348586</v>
      </c>
      <c r="J82" s="20">
        <v>2385737</v>
      </c>
      <c r="K82" s="20">
        <v>2358157</v>
      </c>
      <c r="L82" s="20">
        <v>2338473</v>
      </c>
      <c r="M82" s="20">
        <v>7082367</v>
      </c>
      <c r="N82" s="20">
        <v>2220991</v>
      </c>
      <c r="O82" s="20">
        <v>2252927</v>
      </c>
      <c r="P82" s="20">
        <v>2330947</v>
      </c>
      <c r="Q82" s="20">
        <v>6804865</v>
      </c>
      <c r="R82" s="20">
        <v>1865256</v>
      </c>
      <c r="S82" s="20">
        <v>2000535</v>
      </c>
      <c r="T82" s="20">
        <v>2207019</v>
      </c>
      <c r="U82" s="20">
        <v>6072810</v>
      </c>
      <c r="V82" s="20">
        <v>22308628</v>
      </c>
      <c r="W82" s="20">
        <v>25031609</v>
      </c>
      <c r="X82" s="20">
        <v>0</v>
      </c>
      <c r="Y82" s="19">
        <v>0</v>
      </c>
      <c r="Z82" s="22">
        <v>25031609</v>
      </c>
    </row>
    <row r="83" spans="1:26" ht="12.75" hidden="1">
      <c r="A83" s="38"/>
      <c r="B83" s="18">
        <v>460799591</v>
      </c>
      <c r="C83" s="18"/>
      <c r="D83" s="19">
        <v>495086336</v>
      </c>
      <c r="E83" s="20">
        <v>525327288</v>
      </c>
      <c r="F83" s="20">
        <v>460799591</v>
      </c>
      <c r="G83" s="20"/>
      <c r="H83" s="20">
        <v>600</v>
      </c>
      <c r="I83" s="20">
        <v>460799591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460799591</v>
      </c>
      <c r="W83" s="20">
        <v>525312228</v>
      </c>
      <c r="X83" s="20"/>
      <c r="Y83" s="19"/>
      <c r="Z83" s="22">
        <v>525327288</v>
      </c>
    </row>
    <row r="84" spans="1:26" ht="12.75" hidden="1">
      <c r="A84" s="39" t="s">
        <v>70</v>
      </c>
      <c r="B84" s="27">
        <v>17</v>
      </c>
      <c r="C84" s="27">
        <v>0</v>
      </c>
      <c r="D84" s="28">
        <v>2798684</v>
      </c>
      <c r="E84" s="29">
        <v>3101003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80250</v>
      </c>
      <c r="P84" s="29">
        <v>0</v>
      </c>
      <c r="Q84" s="29">
        <v>80250</v>
      </c>
      <c r="R84" s="29">
        <v>0</v>
      </c>
      <c r="S84" s="29">
        <v>0</v>
      </c>
      <c r="T84" s="29">
        <v>0</v>
      </c>
      <c r="U84" s="29">
        <v>0</v>
      </c>
      <c r="V84" s="29">
        <v>80250</v>
      </c>
      <c r="W84" s="29">
        <v>3101003</v>
      </c>
      <c r="X84" s="29">
        <v>0</v>
      </c>
      <c r="Y84" s="28">
        <v>0</v>
      </c>
      <c r="Z84" s="30">
        <v>3101003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73821927</v>
      </c>
      <c r="C6" s="18">
        <v>0</v>
      </c>
      <c r="D6" s="58">
        <v>101335924</v>
      </c>
      <c r="E6" s="59">
        <v>111335924</v>
      </c>
      <c r="F6" s="59">
        <v>8527784</v>
      </c>
      <c r="G6" s="59">
        <v>5110099</v>
      </c>
      <c r="H6" s="59">
        <v>10211063</v>
      </c>
      <c r="I6" s="59">
        <v>23848946</v>
      </c>
      <c r="J6" s="59">
        <v>9528862</v>
      </c>
      <c r="K6" s="59">
        <v>10740799</v>
      </c>
      <c r="L6" s="59">
        <v>10373614</v>
      </c>
      <c r="M6" s="59">
        <v>30643275</v>
      </c>
      <c r="N6" s="59">
        <v>12025611</v>
      </c>
      <c r="O6" s="59">
        <v>11406325</v>
      </c>
      <c r="P6" s="59">
        <v>11469762</v>
      </c>
      <c r="Q6" s="59">
        <v>34901698</v>
      </c>
      <c r="R6" s="59">
        <v>10427881</v>
      </c>
      <c r="S6" s="59">
        <v>9574645</v>
      </c>
      <c r="T6" s="59">
        <v>9924060</v>
      </c>
      <c r="U6" s="59">
        <v>29926586</v>
      </c>
      <c r="V6" s="59">
        <v>119320505</v>
      </c>
      <c r="W6" s="59">
        <v>111335924</v>
      </c>
      <c r="X6" s="59">
        <v>7984581</v>
      </c>
      <c r="Y6" s="60">
        <v>7.17</v>
      </c>
      <c r="Z6" s="61">
        <v>111335924</v>
      </c>
    </row>
    <row r="7" spans="1:26" ht="12.75">
      <c r="A7" s="57" t="s">
        <v>33</v>
      </c>
      <c r="B7" s="18">
        <v>24046635</v>
      </c>
      <c r="C7" s="18">
        <v>0</v>
      </c>
      <c r="D7" s="58">
        <v>21837141</v>
      </c>
      <c r="E7" s="59">
        <v>20825979</v>
      </c>
      <c r="F7" s="59">
        <v>1083853</v>
      </c>
      <c r="G7" s="59">
        <v>368365</v>
      </c>
      <c r="H7" s="59">
        <v>644609</v>
      </c>
      <c r="I7" s="59">
        <v>2096827</v>
      </c>
      <c r="J7" s="59">
        <v>1070702</v>
      </c>
      <c r="K7" s="59">
        <v>819248</v>
      </c>
      <c r="L7" s="59">
        <v>231876</v>
      </c>
      <c r="M7" s="59">
        <v>2121826</v>
      </c>
      <c r="N7" s="59">
        <v>1578175</v>
      </c>
      <c r="O7" s="59">
        <v>809205</v>
      </c>
      <c r="P7" s="59">
        <v>556765</v>
      </c>
      <c r="Q7" s="59">
        <v>2944145</v>
      </c>
      <c r="R7" s="59">
        <v>4403185</v>
      </c>
      <c r="S7" s="59">
        <v>664828</v>
      </c>
      <c r="T7" s="59">
        <v>11468028</v>
      </c>
      <c r="U7" s="59">
        <v>16536041</v>
      </c>
      <c r="V7" s="59">
        <v>23698839</v>
      </c>
      <c r="W7" s="59">
        <v>20825979</v>
      </c>
      <c r="X7" s="59">
        <v>2872860</v>
      </c>
      <c r="Y7" s="60">
        <v>13.79</v>
      </c>
      <c r="Z7" s="61">
        <v>20825979</v>
      </c>
    </row>
    <row r="8" spans="1:26" ht="12.75">
      <c r="A8" s="57" t="s">
        <v>34</v>
      </c>
      <c r="B8" s="18">
        <v>21930621</v>
      </c>
      <c r="C8" s="18">
        <v>0</v>
      </c>
      <c r="D8" s="58">
        <v>24854000</v>
      </c>
      <c r="E8" s="59">
        <v>25799000</v>
      </c>
      <c r="F8" s="59">
        <v>7660970</v>
      </c>
      <c r="G8" s="59">
        <v>13750</v>
      </c>
      <c r="H8" s="59">
        <v>594084</v>
      </c>
      <c r="I8" s="59">
        <v>8268804</v>
      </c>
      <c r="J8" s="59">
        <v>212633</v>
      </c>
      <c r="K8" s="59">
        <v>212873</v>
      </c>
      <c r="L8" s="59">
        <v>11776798</v>
      </c>
      <c r="M8" s="59">
        <v>12202304</v>
      </c>
      <c r="N8" s="59">
        <v>286210</v>
      </c>
      <c r="O8" s="59">
        <v>731522</v>
      </c>
      <c r="P8" s="59">
        <v>1563007</v>
      </c>
      <c r="Q8" s="59">
        <v>2580739</v>
      </c>
      <c r="R8" s="59">
        <v>252400</v>
      </c>
      <c r="S8" s="59">
        <v>163577</v>
      </c>
      <c r="T8" s="59">
        <v>0</v>
      </c>
      <c r="U8" s="59">
        <v>415977</v>
      </c>
      <c r="V8" s="59">
        <v>23467824</v>
      </c>
      <c r="W8" s="59">
        <v>25799000</v>
      </c>
      <c r="X8" s="59">
        <v>-2331176</v>
      </c>
      <c r="Y8" s="60">
        <v>-9.04</v>
      </c>
      <c r="Z8" s="61">
        <v>25799000</v>
      </c>
    </row>
    <row r="9" spans="1:26" ht="12.75">
      <c r="A9" s="57" t="s">
        <v>35</v>
      </c>
      <c r="B9" s="18">
        <v>243835835</v>
      </c>
      <c r="C9" s="18">
        <v>0</v>
      </c>
      <c r="D9" s="58">
        <v>228603453</v>
      </c>
      <c r="E9" s="59">
        <v>246043328</v>
      </c>
      <c r="F9" s="59">
        <v>38530331</v>
      </c>
      <c r="G9" s="59">
        <v>11661745</v>
      </c>
      <c r="H9" s="59">
        <v>9429359</v>
      </c>
      <c r="I9" s="59">
        <v>59621435</v>
      </c>
      <c r="J9" s="59">
        <v>17295101</v>
      </c>
      <c r="K9" s="59">
        <v>17932527</v>
      </c>
      <c r="L9" s="59">
        <v>39129970</v>
      </c>
      <c r="M9" s="59">
        <v>74357598</v>
      </c>
      <c r="N9" s="59">
        <v>11351762</v>
      </c>
      <c r="O9" s="59">
        <v>13238932</v>
      </c>
      <c r="P9" s="59">
        <v>43869472</v>
      </c>
      <c r="Q9" s="59">
        <v>68460166</v>
      </c>
      <c r="R9" s="59">
        <v>11594903</v>
      </c>
      <c r="S9" s="59">
        <v>8978881</v>
      </c>
      <c r="T9" s="59">
        <v>4361476</v>
      </c>
      <c r="U9" s="59">
        <v>24935260</v>
      </c>
      <c r="V9" s="59">
        <v>227374459</v>
      </c>
      <c r="W9" s="59">
        <v>246043328</v>
      </c>
      <c r="X9" s="59">
        <v>-18668869</v>
      </c>
      <c r="Y9" s="60">
        <v>-7.59</v>
      </c>
      <c r="Z9" s="61">
        <v>246043328</v>
      </c>
    </row>
    <row r="10" spans="1:26" ht="20.25">
      <c r="A10" s="62" t="s">
        <v>112</v>
      </c>
      <c r="B10" s="63">
        <f>SUM(B5:B9)</f>
        <v>363635018</v>
      </c>
      <c r="C10" s="63">
        <f>SUM(C5:C9)</f>
        <v>0</v>
      </c>
      <c r="D10" s="64">
        <f aca="true" t="shared" si="0" ref="D10:Z10">SUM(D5:D9)</f>
        <v>376630518</v>
      </c>
      <c r="E10" s="65">
        <f t="shared" si="0"/>
        <v>404004231</v>
      </c>
      <c r="F10" s="65">
        <f t="shared" si="0"/>
        <v>55802938</v>
      </c>
      <c r="G10" s="65">
        <f t="shared" si="0"/>
        <v>17153959</v>
      </c>
      <c r="H10" s="65">
        <f t="shared" si="0"/>
        <v>20879115</v>
      </c>
      <c r="I10" s="65">
        <f t="shared" si="0"/>
        <v>93836012</v>
      </c>
      <c r="J10" s="65">
        <f t="shared" si="0"/>
        <v>28107298</v>
      </c>
      <c r="K10" s="65">
        <f t="shared" si="0"/>
        <v>29705447</v>
      </c>
      <c r="L10" s="65">
        <f t="shared" si="0"/>
        <v>61512258</v>
      </c>
      <c r="M10" s="65">
        <f t="shared" si="0"/>
        <v>119325003</v>
      </c>
      <c r="N10" s="65">
        <f t="shared" si="0"/>
        <v>25241758</v>
      </c>
      <c r="O10" s="65">
        <f t="shared" si="0"/>
        <v>26185984</v>
      </c>
      <c r="P10" s="65">
        <f t="shared" si="0"/>
        <v>57459006</v>
      </c>
      <c r="Q10" s="65">
        <f t="shared" si="0"/>
        <v>108886748</v>
      </c>
      <c r="R10" s="65">
        <f t="shared" si="0"/>
        <v>26678369</v>
      </c>
      <c r="S10" s="65">
        <f t="shared" si="0"/>
        <v>19381931</v>
      </c>
      <c r="T10" s="65">
        <f t="shared" si="0"/>
        <v>25753564</v>
      </c>
      <c r="U10" s="65">
        <f t="shared" si="0"/>
        <v>71813864</v>
      </c>
      <c r="V10" s="65">
        <f t="shared" si="0"/>
        <v>393861627</v>
      </c>
      <c r="W10" s="65">
        <f t="shared" si="0"/>
        <v>404004231</v>
      </c>
      <c r="X10" s="65">
        <f t="shared" si="0"/>
        <v>-10142604</v>
      </c>
      <c r="Y10" s="66">
        <f>+IF(W10&lt;&gt;0,(X10/W10)*100,0)</f>
        <v>-2.510519252458027</v>
      </c>
      <c r="Z10" s="67">
        <f t="shared" si="0"/>
        <v>404004231</v>
      </c>
    </row>
    <row r="11" spans="1:26" ht="12.75">
      <c r="A11" s="57" t="s">
        <v>36</v>
      </c>
      <c r="B11" s="18">
        <v>174305424</v>
      </c>
      <c r="C11" s="18">
        <v>0</v>
      </c>
      <c r="D11" s="58">
        <v>193794945</v>
      </c>
      <c r="E11" s="59">
        <v>193408376</v>
      </c>
      <c r="F11" s="59">
        <v>13614144</v>
      </c>
      <c r="G11" s="59">
        <v>13615692</v>
      </c>
      <c r="H11" s="59">
        <v>12563069</v>
      </c>
      <c r="I11" s="59">
        <v>39792905</v>
      </c>
      <c r="J11" s="59">
        <v>14325380</v>
      </c>
      <c r="K11" s="59">
        <v>22359876</v>
      </c>
      <c r="L11" s="59">
        <v>14628644</v>
      </c>
      <c r="M11" s="59">
        <v>51313900</v>
      </c>
      <c r="N11" s="59">
        <v>13968904</v>
      </c>
      <c r="O11" s="59">
        <v>13756656</v>
      </c>
      <c r="P11" s="59">
        <v>13897565</v>
      </c>
      <c r="Q11" s="59">
        <v>41623125</v>
      </c>
      <c r="R11" s="59">
        <v>13965552</v>
      </c>
      <c r="S11" s="59">
        <v>13676740</v>
      </c>
      <c r="T11" s="59">
        <v>13719460</v>
      </c>
      <c r="U11" s="59">
        <v>41361752</v>
      </c>
      <c r="V11" s="59">
        <v>174091682</v>
      </c>
      <c r="W11" s="59">
        <v>193408376</v>
      </c>
      <c r="X11" s="59">
        <v>-19316694</v>
      </c>
      <c r="Y11" s="60">
        <v>-9.99</v>
      </c>
      <c r="Z11" s="61">
        <v>193408376</v>
      </c>
    </row>
    <row r="12" spans="1:26" ht="12.75">
      <c r="A12" s="57" t="s">
        <v>37</v>
      </c>
      <c r="B12" s="18">
        <v>6139696</v>
      </c>
      <c r="C12" s="18">
        <v>0</v>
      </c>
      <c r="D12" s="58">
        <v>6759857</v>
      </c>
      <c r="E12" s="59">
        <v>6759857</v>
      </c>
      <c r="F12" s="59">
        <v>517972</v>
      </c>
      <c r="G12" s="59">
        <v>526459</v>
      </c>
      <c r="H12" s="59">
        <v>528580</v>
      </c>
      <c r="I12" s="59">
        <v>1573011</v>
      </c>
      <c r="J12" s="59">
        <v>529866</v>
      </c>
      <c r="K12" s="59">
        <v>496206</v>
      </c>
      <c r="L12" s="59">
        <v>524123</v>
      </c>
      <c r="M12" s="59">
        <v>1550195</v>
      </c>
      <c r="N12" s="59">
        <v>529866</v>
      </c>
      <c r="O12" s="59">
        <v>525623</v>
      </c>
      <c r="P12" s="59">
        <v>527744</v>
      </c>
      <c r="Q12" s="59">
        <v>1583233</v>
      </c>
      <c r="R12" s="59">
        <v>518197</v>
      </c>
      <c r="S12" s="59">
        <v>523501</v>
      </c>
      <c r="T12" s="59">
        <v>744430</v>
      </c>
      <c r="U12" s="59">
        <v>1786128</v>
      </c>
      <c r="V12" s="59">
        <v>6492567</v>
      </c>
      <c r="W12" s="59">
        <v>6759857</v>
      </c>
      <c r="X12" s="59">
        <v>-267290</v>
      </c>
      <c r="Y12" s="60">
        <v>-3.95</v>
      </c>
      <c r="Z12" s="61">
        <v>6759857</v>
      </c>
    </row>
    <row r="13" spans="1:26" ht="12.75">
      <c r="A13" s="57" t="s">
        <v>113</v>
      </c>
      <c r="B13" s="18">
        <v>8671523</v>
      </c>
      <c r="C13" s="18">
        <v>0</v>
      </c>
      <c r="D13" s="58">
        <v>9271572</v>
      </c>
      <c r="E13" s="59">
        <v>11086848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20358</v>
      </c>
      <c r="L13" s="59">
        <v>3131033</v>
      </c>
      <c r="M13" s="59">
        <v>3151391</v>
      </c>
      <c r="N13" s="59">
        <v>1268495</v>
      </c>
      <c r="O13" s="59">
        <v>599617</v>
      </c>
      <c r="P13" s="59">
        <v>-20358</v>
      </c>
      <c r="Q13" s="59">
        <v>1847754</v>
      </c>
      <c r="R13" s="59">
        <v>1282730</v>
      </c>
      <c r="S13" s="59">
        <v>694826</v>
      </c>
      <c r="T13" s="59">
        <v>-444</v>
      </c>
      <c r="U13" s="59">
        <v>1977112</v>
      </c>
      <c r="V13" s="59">
        <v>6976257</v>
      </c>
      <c r="W13" s="59">
        <v>11086848</v>
      </c>
      <c r="X13" s="59">
        <v>-4110591</v>
      </c>
      <c r="Y13" s="60">
        <v>-37.08</v>
      </c>
      <c r="Z13" s="61">
        <v>11086848</v>
      </c>
    </row>
    <row r="14" spans="1:26" ht="12.75">
      <c r="A14" s="57" t="s">
        <v>38</v>
      </c>
      <c r="B14" s="18">
        <v>3693478</v>
      </c>
      <c r="C14" s="18">
        <v>0</v>
      </c>
      <c r="D14" s="58">
        <v>173300</v>
      </c>
      <c r="E14" s="59">
        <v>3391155</v>
      </c>
      <c r="F14" s="59">
        <v>1631</v>
      </c>
      <c r="G14" s="59">
        <v>13446</v>
      </c>
      <c r="H14" s="59">
        <v>1631</v>
      </c>
      <c r="I14" s="59">
        <v>16708</v>
      </c>
      <c r="J14" s="59">
        <v>15316</v>
      </c>
      <c r="K14" s="59">
        <v>1631</v>
      </c>
      <c r="L14" s="59">
        <v>913971</v>
      </c>
      <c r="M14" s="59">
        <v>930918</v>
      </c>
      <c r="N14" s="59">
        <v>442714</v>
      </c>
      <c r="O14" s="59">
        <v>398432</v>
      </c>
      <c r="P14" s="59">
        <v>26893</v>
      </c>
      <c r="Q14" s="59">
        <v>868039</v>
      </c>
      <c r="R14" s="59">
        <v>0</v>
      </c>
      <c r="S14" s="59">
        <v>1631</v>
      </c>
      <c r="T14" s="59">
        <v>865204</v>
      </c>
      <c r="U14" s="59">
        <v>866835</v>
      </c>
      <c r="V14" s="59">
        <v>2682500</v>
      </c>
      <c r="W14" s="59">
        <v>3391155</v>
      </c>
      <c r="X14" s="59">
        <v>-708655</v>
      </c>
      <c r="Y14" s="60">
        <v>-20.9</v>
      </c>
      <c r="Z14" s="61">
        <v>3391155</v>
      </c>
    </row>
    <row r="15" spans="1:26" ht="12.75">
      <c r="A15" s="57" t="s">
        <v>39</v>
      </c>
      <c r="B15" s="18">
        <v>66559112</v>
      </c>
      <c r="C15" s="18">
        <v>0</v>
      </c>
      <c r="D15" s="58">
        <v>64402538</v>
      </c>
      <c r="E15" s="59">
        <v>68439119</v>
      </c>
      <c r="F15" s="59">
        <v>423692</v>
      </c>
      <c r="G15" s="59">
        <v>7226190</v>
      </c>
      <c r="H15" s="59">
        <v>4469798</v>
      </c>
      <c r="I15" s="59">
        <v>12119680</v>
      </c>
      <c r="J15" s="59">
        <v>8322641</v>
      </c>
      <c r="K15" s="59">
        <v>6010945</v>
      </c>
      <c r="L15" s="59">
        <v>5326398</v>
      </c>
      <c r="M15" s="59">
        <v>19659984</v>
      </c>
      <c r="N15" s="59">
        <v>2100124</v>
      </c>
      <c r="O15" s="59">
        <v>4761460</v>
      </c>
      <c r="P15" s="59">
        <v>8870023</v>
      </c>
      <c r="Q15" s="59">
        <v>15731607</v>
      </c>
      <c r="R15" s="59">
        <v>2101645</v>
      </c>
      <c r="S15" s="59">
        <v>2357601</v>
      </c>
      <c r="T15" s="59">
        <v>5847185</v>
      </c>
      <c r="U15" s="59">
        <v>10306431</v>
      </c>
      <c r="V15" s="59">
        <v>57817702</v>
      </c>
      <c r="W15" s="59">
        <v>68439119</v>
      </c>
      <c r="X15" s="59">
        <v>-10621417</v>
      </c>
      <c r="Y15" s="60">
        <v>-15.52</v>
      </c>
      <c r="Z15" s="61">
        <v>68439119</v>
      </c>
    </row>
    <row r="16" spans="1:26" ht="12.75">
      <c r="A16" s="57" t="s">
        <v>34</v>
      </c>
      <c r="B16" s="18">
        <v>2797465</v>
      </c>
      <c r="C16" s="18">
        <v>0</v>
      </c>
      <c r="D16" s="58">
        <v>1200000</v>
      </c>
      <c r="E16" s="59">
        <v>4723380</v>
      </c>
      <c r="F16" s="59">
        <v>110322</v>
      </c>
      <c r="G16" s="59">
        <v>442499</v>
      </c>
      <c r="H16" s="59">
        <v>13500</v>
      </c>
      <c r="I16" s="59">
        <v>566321</v>
      </c>
      <c r="J16" s="59">
        <v>215438</v>
      </c>
      <c r="K16" s="59">
        <v>6435</v>
      </c>
      <c r="L16" s="59">
        <v>169830</v>
      </c>
      <c r="M16" s="59">
        <v>391703</v>
      </c>
      <c r="N16" s="59">
        <v>457848</v>
      </c>
      <c r="O16" s="59">
        <v>51652</v>
      </c>
      <c r="P16" s="59">
        <v>227963</v>
      </c>
      <c r="Q16" s="59">
        <v>737463</v>
      </c>
      <c r="R16" s="59">
        <v>130825</v>
      </c>
      <c r="S16" s="59">
        <v>28023</v>
      </c>
      <c r="T16" s="59">
        <v>1801804</v>
      </c>
      <c r="U16" s="59">
        <v>1960652</v>
      </c>
      <c r="V16" s="59">
        <v>3656139</v>
      </c>
      <c r="W16" s="59">
        <v>4723380</v>
      </c>
      <c r="X16" s="59">
        <v>-1067241</v>
      </c>
      <c r="Y16" s="60">
        <v>-22.59</v>
      </c>
      <c r="Z16" s="61">
        <v>4723380</v>
      </c>
    </row>
    <row r="17" spans="1:26" ht="12.75">
      <c r="A17" s="57" t="s">
        <v>40</v>
      </c>
      <c r="B17" s="18">
        <v>86962041</v>
      </c>
      <c r="C17" s="18">
        <v>0</v>
      </c>
      <c r="D17" s="58">
        <v>100437127</v>
      </c>
      <c r="E17" s="59">
        <v>124760496</v>
      </c>
      <c r="F17" s="59">
        <v>3834106</v>
      </c>
      <c r="G17" s="59">
        <v>5148642</v>
      </c>
      <c r="H17" s="59">
        <v>7169714</v>
      </c>
      <c r="I17" s="59">
        <v>16152462</v>
      </c>
      <c r="J17" s="59">
        <v>9362442</v>
      </c>
      <c r="K17" s="59">
        <v>9235375</v>
      </c>
      <c r="L17" s="59">
        <v>15594570</v>
      </c>
      <c r="M17" s="59">
        <v>34192387</v>
      </c>
      <c r="N17" s="59">
        <v>6113014</v>
      </c>
      <c r="O17" s="59">
        <v>8784840</v>
      </c>
      <c r="P17" s="59">
        <v>15559767</v>
      </c>
      <c r="Q17" s="59">
        <v>30457621</v>
      </c>
      <c r="R17" s="59">
        <v>4766703</v>
      </c>
      <c r="S17" s="59">
        <v>5903320</v>
      </c>
      <c r="T17" s="59">
        <v>11226225</v>
      </c>
      <c r="U17" s="59">
        <v>21896248</v>
      </c>
      <c r="V17" s="59">
        <v>102698718</v>
      </c>
      <c r="W17" s="59">
        <v>124760496</v>
      </c>
      <c r="X17" s="59">
        <v>-22061778</v>
      </c>
      <c r="Y17" s="60">
        <v>-17.68</v>
      </c>
      <c r="Z17" s="61">
        <v>124760496</v>
      </c>
    </row>
    <row r="18" spans="1:26" ht="12.75">
      <c r="A18" s="68" t="s">
        <v>41</v>
      </c>
      <c r="B18" s="69">
        <f>SUM(B11:B17)</f>
        <v>349128739</v>
      </c>
      <c r="C18" s="69">
        <f>SUM(C11:C17)</f>
        <v>0</v>
      </c>
      <c r="D18" s="70">
        <f aca="true" t="shared" si="1" ref="D18:Z18">SUM(D11:D17)</f>
        <v>376039339</v>
      </c>
      <c r="E18" s="71">
        <f t="shared" si="1"/>
        <v>412569231</v>
      </c>
      <c r="F18" s="71">
        <f t="shared" si="1"/>
        <v>18501867</v>
      </c>
      <c r="G18" s="71">
        <f t="shared" si="1"/>
        <v>26972928</v>
      </c>
      <c r="H18" s="71">
        <f t="shared" si="1"/>
        <v>24746292</v>
      </c>
      <c r="I18" s="71">
        <f t="shared" si="1"/>
        <v>70221087</v>
      </c>
      <c r="J18" s="71">
        <f t="shared" si="1"/>
        <v>32771083</v>
      </c>
      <c r="K18" s="71">
        <f t="shared" si="1"/>
        <v>38130826</v>
      </c>
      <c r="L18" s="71">
        <f t="shared" si="1"/>
        <v>40288569</v>
      </c>
      <c r="M18" s="71">
        <f t="shared" si="1"/>
        <v>111190478</v>
      </c>
      <c r="N18" s="71">
        <f t="shared" si="1"/>
        <v>24880965</v>
      </c>
      <c r="O18" s="71">
        <f t="shared" si="1"/>
        <v>28878280</v>
      </c>
      <c r="P18" s="71">
        <f t="shared" si="1"/>
        <v>39089597</v>
      </c>
      <c r="Q18" s="71">
        <f t="shared" si="1"/>
        <v>92848842</v>
      </c>
      <c r="R18" s="71">
        <f t="shared" si="1"/>
        <v>22765652</v>
      </c>
      <c r="S18" s="71">
        <f t="shared" si="1"/>
        <v>23185642</v>
      </c>
      <c r="T18" s="71">
        <f t="shared" si="1"/>
        <v>34203864</v>
      </c>
      <c r="U18" s="71">
        <f t="shared" si="1"/>
        <v>80155158</v>
      </c>
      <c r="V18" s="71">
        <f t="shared" si="1"/>
        <v>354415565</v>
      </c>
      <c r="W18" s="71">
        <f t="shared" si="1"/>
        <v>412569231</v>
      </c>
      <c r="X18" s="71">
        <f t="shared" si="1"/>
        <v>-58153666</v>
      </c>
      <c r="Y18" s="66">
        <f>+IF(W18&lt;&gt;0,(X18/W18)*100,0)</f>
        <v>-14.095492739253743</v>
      </c>
      <c r="Z18" s="72">
        <f t="shared" si="1"/>
        <v>412569231</v>
      </c>
    </row>
    <row r="19" spans="1:26" ht="12.75">
      <c r="A19" s="68" t="s">
        <v>42</v>
      </c>
      <c r="B19" s="73">
        <f>+B10-B18</f>
        <v>14506279</v>
      </c>
      <c r="C19" s="73">
        <f>+C10-C18</f>
        <v>0</v>
      </c>
      <c r="D19" s="74">
        <f aca="true" t="shared" si="2" ref="D19:Z19">+D10-D18</f>
        <v>591179</v>
      </c>
      <c r="E19" s="75">
        <f t="shared" si="2"/>
        <v>-8565000</v>
      </c>
      <c r="F19" s="75">
        <f t="shared" si="2"/>
        <v>37301071</v>
      </c>
      <c r="G19" s="75">
        <f t="shared" si="2"/>
        <v>-9818969</v>
      </c>
      <c r="H19" s="75">
        <f t="shared" si="2"/>
        <v>-3867177</v>
      </c>
      <c r="I19" s="75">
        <f t="shared" si="2"/>
        <v>23614925</v>
      </c>
      <c r="J19" s="75">
        <f t="shared" si="2"/>
        <v>-4663785</v>
      </c>
      <c r="K19" s="75">
        <f t="shared" si="2"/>
        <v>-8425379</v>
      </c>
      <c r="L19" s="75">
        <f t="shared" si="2"/>
        <v>21223689</v>
      </c>
      <c r="M19" s="75">
        <f t="shared" si="2"/>
        <v>8134525</v>
      </c>
      <c r="N19" s="75">
        <f t="shared" si="2"/>
        <v>360793</v>
      </c>
      <c r="O19" s="75">
        <f t="shared" si="2"/>
        <v>-2692296</v>
      </c>
      <c r="P19" s="75">
        <f t="shared" si="2"/>
        <v>18369409</v>
      </c>
      <c r="Q19" s="75">
        <f t="shared" si="2"/>
        <v>16037906</v>
      </c>
      <c r="R19" s="75">
        <f t="shared" si="2"/>
        <v>3912717</v>
      </c>
      <c r="S19" s="75">
        <f t="shared" si="2"/>
        <v>-3803711</v>
      </c>
      <c r="T19" s="75">
        <f t="shared" si="2"/>
        <v>-8450300</v>
      </c>
      <c r="U19" s="75">
        <f t="shared" si="2"/>
        <v>-8341294</v>
      </c>
      <c r="V19" s="75">
        <f t="shared" si="2"/>
        <v>39446062</v>
      </c>
      <c r="W19" s="75">
        <f>IF(E10=E18,0,W10-W18)</f>
        <v>-8565000</v>
      </c>
      <c r="X19" s="75">
        <f t="shared" si="2"/>
        <v>48011062</v>
      </c>
      <c r="Y19" s="76">
        <f>+IF(W19&lt;&gt;0,(X19/W19)*100,0)</f>
        <v>-560.5494687682428</v>
      </c>
      <c r="Z19" s="77">
        <f t="shared" si="2"/>
        <v>-8565000</v>
      </c>
    </row>
    <row r="20" spans="1:26" ht="20.25">
      <c r="A20" s="78" t="s">
        <v>43</v>
      </c>
      <c r="B20" s="79">
        <v>2718178</v>
      </c>
      <c r="C20" s="79">
        <v>0</v>
      </c>
      <c r="D20" s="80">
        <v>0</v>
      </c>
      <c r="E20" s="81">
        <v>1297000</v>
      </c>
      <c r="F20" s="81">
        <v>0</v>
      </c>
      <c r="G20" s="81">
        <v>0</v>
      </c>
      <c r="H20" s="81">
        <v>79560</v>
      </c>
      <c r="I20" s="81">
        <v>79560</v>
      </c>
      <c r="J20" s="81">
        <v>42440</v>
      </c>
      <c r="K20" s="81">
        <v>0</v>
      </c>
      <c r="L20" s="81">
        <v>0</v>
      </c>
      <c r="M20" s="81">
        <v>42440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122000</v>
      </c>
      <c r="W20" s="81">
        <v>1297000</v>
      </c>
      <c r="X20" s="81">
        <v>-1175000</v>
      </c>
      <c r="Y20" s="82">
        <v>-90.59</v>
      </c>
      <c r="Z20" s="83">
        <v>1297000</v>
      </c>
    </row>
    <row r="21" spans="1:26" ht="41.25">
      <c r="A21" s="84" t="s">
        <v>114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115</v>
      </c>
      <c r="B22" s="91">
        <f>SUM(B19:B21)</f>
        <v>17224457</v>
      </c>
      <c r="C22" s="91">
        <f>SUM(C19:C21)</f>
        <v>0</v>
      </c>
      <c r="D22" s="92">
        <f aca="true" t="shared" si="3" ref="D22:Z22">SUM(D19:D21)</f>
        <v>591179</v>
      </c>
      <c r="E22" s="93">
        <f t="shared" si="3"/>
        <v>-7268000</v>
      </c>
      <c r="F22" s="93">
        <f t="shared" si="3"/>
        <v>37301071</v>
      </c>
      <c r="G22" s="93">
        <f t="shared" si="3"/>
        <v>-9818969</v>
      </c>
      <c r="H22" s="93">
        <f t="shared" si="3"/>
        <v>-3787617</v>
      </c>
      <c r="I22" s="93">
        <f t="shared" si="3"/>
        <v>23694485</v>
      </c>
      <c r="J22" s="93">
        <f t="shared" si="3"/>
        <v>-4621345</v>
      </c>
      <c r="K22" s="93">
        <f t="shared" si="3"/>
        <v>-8425379</v>
      </c>
      <c r="L22" s="93">
        <f t="shared" si="3"/>
        <v>21223689</v>
      </c>
      <c r="M22" s="93">
        <f t="shared" si="3"/>
        <v>8176965</v>
      </c>
      <c r="N22" s="93">
        <f t="shared" si="3"/>
        <v>360793</v>
      </c>
      <c r="O22" s="93">
        <f t="shared" si="3"/>
        <v>-2692296</v>
      </c>
      <c r="P22" s="93">
        <f t="shared" si="3"/>
        <v>18369409</v>
      </c>
      <c r="Q22" s="93">
        <f t="shared" si="3"/>
        <v>16037906</v>
      </c>
      <c r="R22" s="93">
        <f t="shared" si="3"/>
        <v>3912717</v>
      </c>
      <c r="S22" s="93">
        <f t="shared" si="3"/>
        <v>-3803711</v>
      </c>
      <c r="T22" s="93">
        <f t="shared" si="3"/>
        <v>-8450300</v>
      </c>
      <c r="U22" s="93">
        <f t="shared" si="3"/>
        <v>-8341294</v>
      </c>
      <c r="V22" s="93">
        <f t="shared" si="3"/>
        <v>39568062</v>
      </c>
      <c r="W22" s="93">
        <f t="shared" si="3"/>
        <v>-7268000</v>
      </c>
      <c r="X22" s="93">
        <f t="shared" si="3"/>
        <v>46836062</v>
      </c>
      <c r="Y22" s="94">
        <f>+IF(W22&lt;&gt;0,(X22/W22)*100,0)</f>
        <v>-644.4147220693451</v>
      </c>
      <c r="Z22" s="95">
        <f t="shared" si="3"/>
        <v>-7268000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17224457</v>
      </c>
      <c r="C24" s="73">
        <f>SUM(C22:C23)</f>
        <v>0</v>
      </c>
      <c r="D24" s="74">
        <f aca="true" t="shared" si="4" ref="D24:Z24">SUM(D22:D23)</f>
        <v>591179</v>
      </c>
      <c r="E24" s="75">
        <f t="shared" si="4"/>
        <v>-7268000</v>
      </c>
      <c r="F24" s="75">
        <f t="shared" si="4"/>
        <v>37301071</v>
      </c>
      <c r="G24" s="75">
        <f t="shared" si="4"/>
        <v>-9818969</v>
      </c>
      <c r="H24" s="75">
        <f t="shared" si="4"/>
        <v>-3787617</v>
      </c>
      <c r="I24" s="75">
        <f t="shared" si="4"/>
        <v>23694485</v>
      </c>
      <c r="J24" s="75">
        <f t="shared" si="4"/>
        <v>-4621345</v>
      </c>
      <c r="K24" s="75">
        <f t="shared" si="4"/>
        <v>-8425379</v>
      </c>
      <c r="L24" s="75">
        <f t="shared" si="4"/>
        <v>21223689</v>
      </c>
      <c r="M24" s="75">
        <f t="shared" si="4"/>
        <v>8176965</v>
      </c>
      <c r="N24" s="75">
        <f t="shared" si="4"/>
        <v>360793</v>
      </c>
      <c r="O24" s="75">
        <f t="shared" si="4"/>
        <v>-2692296</v>
      </c>
      <c r="P24" s="75">
        <f t="shared" si="4"/>
        <v>18369409</v>
      </c>
      <c r="Q24" s="75">
        <f t="shared" si="4"/>
        <v>16037906</v>
      </c>
      <c r="R24" s="75">
        <f t="shared" si="4"/>
        <v>3912717</v>
      </c>
      <c r="S24" s="75">
        <f t="shared" si="4"/>
        <v>-3803711</v>
      </c>
      <c r="T24" s="75">
        <f t="shared" si="4"/>
        <v>-8450300</v>
      </c>
      <c r="U24" s="75">
        <f t="shared" si="4"/>
        <v>-8341294</v>
      </c>
      <c r="V24" s="75">
        <f t="shared" si="4"/>
        <v>39568062</v>
      </c>
      <c r="W24" s="75">
        <f t="shared" si="4"/>
        <v>-7268000</v>
      </c>
      <c r="X24" s="75">
        <f t="shared" si="4"/>
        <v>46836062</v>
      </c>
      <c r="Y24" s="76">
        <f>+IF(W24&lt;&gt;0,(X24/W24)*100,0)</f>
        <v>-644.4147220693451</v>
      </c>
      <c r="Z24" s="77">
        <f t="shared" si="4"/>
        <v>-7268000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9420654</v>
      </c>
      <c r="C27" s="21">
        <v>0</v>
      </c>
      <c r="D27" s="103">
        <v>9426776</v>
      </c>
      <c r="E27" s="104">
        <v>13428234</v>
      </c>
      <c r="F27" s="104">
        <v>0</v>
      </c>
      <c r="G27" s="104">
        <v>11096</v>
      </c>
      <c r="H27" s="104">
        <v>458254</v>
      </c>
      <c r="I27" s="104">
        <v>469350</v>
      </c>
      <c r="J27" s="104">
        <v>470230</v>
      </c>
      <c r="K27" s="104">
        <v>440776</v>
      </c>
      <c r="L27" s="104">
        <v>276259</v>
      </c>
      <c r="M27" s="104">
        <v>1187265</v>
      </c>
      <c r="N27" s="104">
        <v>283829</v>
      </c>
      <c r="O27" s="104">
        <v>1568671</v>
      </c>
      <c r="P27" s="104">
        <v>1348782</v>
      </c>
      <c r="Q27" s="104">
        <v>3201282</v>
      </c>
      <c r="R27" s="104">
        <v>55875</v>
      </c>
      <c r="S27" s="104">
        <v>961628</v>
      </c>
      <c r="T27" s="104">
        <v>902814</v>
      </c>
      <c r="U27" s="104">
        <v>1920317</v>
      </c>
      <c r="V27" s="104">
        <v>6778214</v>
      </c>
      <c r="W27" s="104">
        <v>13428234</v>
      </c>
      <c r="X27" s="104">
        <v>-6650020</v>
      </c>
      <c r="Y27" s="105">
        <v>-49.52</v>
      </c>
      <c r="Z27" s="106">
        <v>13428234</v>
      </c>
    </row>
    <row r="28" spans="1:26" ht="12.75">
      <c r="A28" s="107" t="s">
        <v>47</v>
      </c>
      <c r="B28" s="18">
        <v>521739</v>
      </c>
      <c r="C28" s="18">
        <v>0</v>
      </c>
      <c r="D28" s="58">
        <v>0</v>
      </c>
      <c r="E28" s="59">
        <v>1297000</v>
      </c>
      <c r="F28" s="59">
        <v>0</v>
      </c>
      <c r="G28" s="59">
        <v>0</v>
      </c>
      <c r="H28" s="59">
        <v>79560</v>
      </c>
      <c r="I28" s="59">
        <v>79560</v>
      </c>
      <c r="J28" s="59">
        <v>42440</v>
      </c>
      <c r="K28" s="59">
        <v>0</v>
      </c>
      <c r="L28" s="59">
        <v>0</v>
      </c>
      <c r="M28" s="59">
        <v>42440</v>
      </c>
      <c r="N28" s="59">
        <v>0</v>
      </c>
      <c r="O28" s="59">
        <v>0</v>
      </c>
      <c r="P28" s="59">
        <v>207342</v>
      </c>
      <c r="Q28" s="59">
        <v>207342</v>
      </c>
      <c r="R28" s="59">
        <v>0</v>
      </c>
      <c r="S28" s="59">
        <v>-207342</v>
      </c>
      <c r="T28" s="59">
        <v>13995</v>
      </c>
      <c r="U28" s="59">
        <v>-193347</v>
      </c>
      <c r="V28" s="59">
        <v>135995</v>
      </c>
      <c r="W28" s="59">
        <v>1297000</v>
      </c>
      <c r="X28" s="59">
        <v>-1161005</v>
      </c>
      <c r="Y28" s="60">
        <v>-89.51</v>
      </c>
      <c r="Z28" s="61">
        <v>1297000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8618012</v>
      </c>
      <c r="C31" s="18">
        <v>0</v>
      </c>
      <c r="D31" s="58">
        <v>9426776</v>
      </c>
      <c r="E31" s="59">
        <v>12131234</v>
      </c>
      <c r="F31" s="59">
        <v>0</v>
      </c>
      <c r="G31" s="59">
        <v>11096</v>
      </c>
      <c r="H31" s="59">
        <v>378694</v>
      </c>
      <c r="I31" s="59">
        <v>389790</v>
      </c>
      <c r="J31" s="59">
        <v>427790</v>
      </c>
      <c r="K31" s="59">
        <v>440776</v>
      </c>
      <c r="L31" s="59">
        <v>276259</v>
      </c>
      <c r="M31" s="59">
        <v>1144825</v>
      </c>
      <c r="N31" s="59">
        <v>283829</v>
      </c>
      <c r="O31" s="59">
        <v>1568671</v>
      </c>
      <c r="P31" s="59">
        <v>1141440</v>
      </c>
      <c r="Q31" s="59">
        <v>2993940</v>
      </c>
      <c r="R31" s="59">
        <v>55875</v>
      </c>
      <c r="S31" s="59">
        <v>1168970</v>
      </c>
      <c r="T31" s="59">
        <v>888819</v>
      </c>
      <c r="U31" s="59">
        <v>2113664</v>
      </c>
      <c r="V31" s="59">
        <v>6642219</v>
      </c>
      <c r="W31" s="59">
        <v>12131234</v>
      </c>
      <c r="X31" s="59">
        <v>-5489015</v>
      </c>
      <c r="Y31" s="60">
        <v>-45.25</v>
      </c>
      <c r="Z31" s="61">
        <v>12131234</v>
      </c>
    </row>
    <row r="32" spans="1:26" ht="12.75">
      <c r="A32" s="68" t="s">
        <v>50</v>
      </c>
      <c r="B32" s="21">
        <f>SUM(B28:B31)</f>
        <v>9139751</v>
      </c>
      <c r="C32" s="21">
        <f>SUM(C28:C31)</f>
        <v>0</v>
      </c>
      <c r="D32" s="103">
        <f aca="true" t="shared" si="5" ref="D32:Z32">SUM(D28:D31)</f>
        <v>9426776</v>
      </c>
      <c r="E32" s="104">
        <f t="shared" si="5"/>
        <v>13428234</v>
      </c>
      <c r="F32" s="104">
        <f t="shared" si="5"/>
        <v>0</v>
      </c>
      <c r="G32" s="104">
        <f t="shared" si="5"/>
        <v>11096</v>
      </c>
      <c r="H32" s="104">
        <f t="shared" si="5"/>
        <v>458254</v>
      </c>
      <c r="I32" s="104">
        <f t="shared" si="5"/>
        <v>469350</v>
      </c>
      <c r="J32" s="104">
        <f t="shared" si="5"/>
        <v>470230</v>
      </c>
      <c r="K32" s="104">
        <f t="shared" si="5"/>
        <v>440776</v>
      </c>
      <c r="L32" s="104">
        <f t="shared" si="5"/>
        <v>276259</v>
      </c>
      <c r="M32" s="104">
        <f t="shared" si="5"/>
        <v>1187265</v>
      </c>
      <c r="N32" s="104">
        <f t="shared" si="5"/>
        <v>283829</v>
      </c>
      <c r="O32" s="104">
        <f t="shared" si="5"/>
        <v>1568671</v>
      </c>
      <c r="P32" s="104">
        <f t="shared" si="5"/>
        <v>1348782</v>
      </c>
      <c r="Q32" s="104">
        <f t="shared" si="5"/>
        <v>3201282</v>
      </c>
      <c r="R32" s="104">
        <f t="shared" si="5"/>
        <v>55875</v>
      </c>
      <c r="S32" s="104">
        <f t="shared" si="5"/>
        <v>961628</v>
      </c>
      <c r="T32" s="104">
        <f t="shared" si="5"/>
        <v>902814</v>
      </c>
      <c r="U32" s="104">
        <f t="shared" si="5"/>
        <v>1920317</v>
      </c>
      <c r="V32" s="104">
        <f t="shared" si="5"/>
        <v>6778214</v>
      </c>
      <c r="W32" s="104">
        <f t="shared" si="5"/>
        <v>13428234</v>
      </c>
      <c r="X32" s="104">
        <f t="shared" si="5"/>
        <v>-6650020</v>
      </c>
      <c r="Y32" s="105">
        <f>+IF(W32&lt;&gt;0,(X32/W32)*100,0)</f>
        <v>-49.52266992070588</v>
      </c>
      <c r="Z32" s="106">
        <f t="shared" si="5"/>
        <v>13428234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384314023</v>
      </c>
      <c r="C35" s="18">
        <v>0</v>
      </c>
      <c r="D35" s="58">
        <v>276519775</v>
      </c>
      <c r="E35" s="59">
        <v>347004984</v>
      </c>
      <c r="F35" s="59">
        <v>34177601</v>
      </c>
      <c r="G35" s="59">
        <v>-9306139</v>
      </c>
      <c r="H35" s="59">
        <v>-6222806</v>
      </c>
      <c r="I35" s="59">
        <v>18648656</v>
      </c>
      <c r="J35" s="59">
        <v>-6750241</v>
      </c>
      <c r="K35" s="59">
        <v>-8158003</v>
      </c>
      <c r="L35" s="59">
        <v>-5867819</v>
      </c>
      <c r="M35" s="59">
        <v>-20776063</v>
      </c>
      <c r="N35" s="59">
        <v>-2425921</v>
      </c>
      <c r="O35" s="59">
        <v>-4330210</v>
      </c>
      <c r="P35" s="59">
        <v>23565810</v>
      </c>
      <c r="Q35" s="59">
        <v>16809679</v>
      </c>
      <c r="R35" s="59">
        <v>1221324</v>
      </c>
      <c r="S35" s="59">
        <v>-3565686</v>
      </c>
      <c r="T35" s="59">
        <v>-14756394</v>
      </c>
      <c r="U35" s="59">
        <v>-17100756</v>
      </c>
      <c r="V35" s="59">
        <v>-2418484</v>
      </c>
      <c r="W35" s="59">
        <v>-37309041</v>
      </c>
      <c r="X35" s="59">
        <v>34890557</v>
      </c>
      <c r="Y35" s="60">
        <v>-93.52</v>
      </c>
      <c r="Z35" s="61">
        <v>347004984</v>
      </c>
    </row>
    <row r="36" spans="1:26" ht="12.75">
      <c r="A36" s="57" t="s">
        <v>53</v>
      </c>
      <c r="B36" s="18">
        <v>104464510</v>
      </c>
      <c r="C36" s="18">
        <v>0</v>
      </c>
      <c r="D36" s="58">
        <v>116756774</v>
      </c>
      <c r="E36" s="59">
        <v>106805893</v>
      </c>
      <c r="F36" s="59">
        <v>0</v>
      </c>
      <c r="G36" s="59">
        <v>11096</v>
      </c>
      <c r="H36" s="59">
        <v>458254</v>
      </c>
      <c r="I36" s="59">
        <v>469350</v>
      </c>
      <c r="J36" s="59">
        <v>470230</v>
      </c>
      <c r="K36" s="59">
        <v>440776</v>
      </c>
      <c r="L36" s="59">
        <v>-2854773</v>
      </c>
      <c r="M36" s="59">
        <v>-1943767</v>
      </c>
      <c r="N36" s="59">
        <v>-982213</v>
      </c>
      <c r="O36" s="59">
        <v>969055</v>
      </c>
      <c r="P36" s="59">
        <v>1348782</v>
      </c>
      <c r="Q36" s="59">
        <v>1335624</v>
      </c>
      <c r="R36" s="59">
        <v>-1226854</v>
      </c>
      <c r="S36" s="59">
        <v>266802</v>
      </c>
      <c r="T36" s="59">
        <v>844485</v>
      </c>
      <c r="U36" s="59">
        <v>-115567</v>
      </c>
      <c r="V36" s="59">
        <v>-254360</v>
      </c>
      <c r="W36" s="59">
        <v>2341386</v>
      </c>
      <c r="X36" s="59">
        <v>-2595746</v>
      </c>
      <c r="Y36" s="60">
        <v>-110.86</v>
      </c>
      <c r="Z36" s="61">
        <v>106805893</v>
      </c>
    </row>
    <row r="37" spans="1:26" ht="12.75">
      <c r="A37" s="57" t="s">
        <v>54</v>
      </c>
      <c r="B37" s="18">
        <v>85892419</v>
      </c>
      <c r="C37" s="18">
        <v>0</v>
      </c>
      <c r="D37" s="58">
        <v>26920758</v>
      </c>
      <c r="E37" s="59">
        <v>96016914</v>
      </c>
      <c r="F37" s="59">
        <v>-2870294</v>
      </c>
      <c r="G37" s="59">
        <v>853555</v>
      </c>
      <c r="H37" s="59">
        <v>-1714419</v>
      </c>
      <c r="I37" s="59">
        <v>-3731158</v>
      </c>
      <c r="J37" s="59">
        <v>-1398307</v>
      </c>
      <c r="K37" s="59">
        <v>1001629</v>
      </c>
      <c r="L37" s="59">
        <v>-2253073</v>
      </c>
      <c r="M37" s="59">
        <v>-2649751</v>
      </c>
      <c r="N37" s="59">
        <v>-3480107</v>
      </c>
      <c r="O37" s="59">
        <v>-380020</v>
      </c>
      <c r="P37" s="59">
        <v>-20595795</v>
      </c>
      <c r="Q37" s="59">
        <v>-24455922</v>
      </c>
      <c r="R37" s="59">
        <v>-3629402</v>
      </c>
      <c r="S37" s="59">
        <v>790940</v>
      </c>
      <c r="T37" s="59">
        <v>-5437917</v>
      </c>
      <c r="U37" s="59">
        <v>-8276379</v>
      </c>
      <c r="V37" s="59">
        <v>-39113210</v>
      </c>
      <c r="W37" s="59">
        <v>0</v>
      </c>
      <c r="X37" s="59">
        <v>-39113210</v>
      </c>
      <c r="Y37" s="60">
        <v>0</v>
      </c>
      <c r="Z37" s="61">
        <v>96016914</v>
      </c>
    </row>
    <row r="38" spans="1:26" ht="12.75">
      <c r="A38" s="57" t="s">
        <v>55</v>
      </c>
      <c r="B38" s="18">
        <v>87906595</v>
      </c>
      <c r="C38" s="18">
        <v>0</v>
      </c>
      <c r="D38" s="58">
        <v>88126900</v>
      </c>
      <c r="E38" s="59">
        <v>63510673</v>
      </c>
      <c r="F38" s="59">
        <v>-256150</v>
      </c>
      <c r="G38" s="59">
        <v>-264095</v>
      </c>
      <c r="H38" s="59">
        <v>-262521</v>
      </c>
      <c r="I38" s="59">
        <v>-782766</v>
      </c>
      <c r="J38" s="59">
        <v>-260363</v>
      </c>
      <c r="K38" s="59">
        <v>-260597</v>
      </c>
      <c r="L38" s="59">
        <v>-263393</v>
      </c>
      <c r="M38" s="59">
        <v>-784353</v>
      </c>
      <c r="N38" s="59">
        <v>-288841</v>
      </c>
      <c r="O38" s="59">
        <v>-288841</v>
      </c>
      <c r="P38" s="59">
        <v>-288841</v>
      </c>
      <c r="Q38" s="59">
        <v>-866523</v>
      </c>
      <c r="R38" s="59">
        <v>-288841</v>
      </c>
      <c r="S38" s="59">
        <v>-286120</v>
      </c>
      <c r="T38" s="59">
        <v>-23696</v>
      </c>
      <c r="U38" s="59">
        <v>-598657</v>
      </c>
      <c r="V38" s="59">
        <v>-3032299</v>
      </c>
      <c r="W38" s="59">
        <v>-14271421</v>
      </c>
      <c r="X38" s="59">
        <v>11239122</v>
      </c>
      <c r="Y38" s="60">
        <v>-78.75</v>
      </c>
      <c r="Z38" s="61">
        <v>63510673</v>
      </c>
    </row>
    <row r="39" spans="1:26" ht="12.75">
      <c r="A39" s="57" t="s">
        <v>56</v>
      </c>
      <c r="B39" s="18">
        <v>314979525</v>
      </c>
      <c r="C39" s="18">
        <v>0</v>
      </c>
      <c r="D39" s="58">
        <v>278228889</v>
      </c>
      <c r="E39" s="59">
        <v>294283290</v>
      </c>
      <c r="F39" s="59">
        <v>31663529</v>
      </c>
      <c r="G39" s="59">
        <v>-4243990</v>
      </c>
      <c r="H39" s="59">
        <v>-3787615</v>
      </c>
      <c r="I39" s="59">
        <v>23631924</v>
      </c>
      <c r="J39" s="59">
        <v>-4621340</v>
      </c>
      <c r="K39" s="59">
        <v>-8458253</v>
      </c>
      <c r="L39" s="59">
        <v>-6206126</v>
      </c>
      <c r="M39" s="59">
        <v>-19285719</v>
      </c>
      <c r="N39" s="59">
        <v>360812</v>
      </c>
      <c r="O39" s="59">
        <v>-3259833</v>
      </c>
      <c r="P39" s="59">
        <v>46035530</v>
      </c>
      <c r="Q39" s="59">
        <v>43136509</v>
      </c>
      <c r="R39" s="59">
        <v>4243946</v>
      </c>
      <c r="S39" s="59">
        <v>-3803704</v>
      </c>
      <c r="T39" s="59">
        <v>0</v>
      </c>
      <c r="U39" s="59">
        <v>440242</v>
      </c>
      <c r="V39" s="59">
        <v>47922956</v>
      </c>
      <c r="W39" s="59">
        <v>-20696234</v>
      </c>
      <c r="X39" s="59">
        <v>68619190</v>
      </c>
      <c r="Y39" s="60">
        <v>-331.55</v>
      </c>
      <c r="Z39" s="61">
        <v>294283290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-318881004</v>
      </c>
      <c r="C42" s="18">
        <v>0</v>
      </c>
      <c r="D42" s="58">
        <v>-11974390</v>
      </c>
      <c r="E42" s="59">
        <v>-634553</v>
      </c>
      <c r="F42" s="59">
        <v>-17418014</v>
      </c>
      <c r="G42" s="59">
        <v>-26604563</v>
      </c>
      <c r="H42" s="59">
        <v>-24101683</v>
      </c>
      <c r="I42" s="59">
        <v>-68124260</v>
      </c>
      <c r="J42" s="59">
        <v>-31700381</v>
      </c>
      <c r="K42" s="59">
        <v>-37291219</v>
      </c>
      <c r="L42" s="59">
        <v>-36925660</v>
      </c>
      <c r="M42" s="59">
        <v>-105917260</v>
      </c>
      <c r="N42" s="59">
        <v>-22034295</v>
      </c>
      <c r="O42" s="59">
        <v>-27469458</v>
      </c>
      <c r="P42" s="59">
        <v>-38553190</v>
      </c>
      <c r="Q42" s="59">
        <v>-88056943</v>
      </c>
      <c r="R42" s="59">
        <v>-17079737</v>
      </c>
      <c r="S42" s="59">
        <v>-21825988</v>
      </c>
      <c r="T42" s="59">
        <v>-22328096</v>
      </c>
      <c r="U42" s="59">
        <v>-61233821</v>
      </c>
      <c r="V42" s="59">
        <v>-323332284</v>
      </c>
      <c r="W42" s="59">
        <v>-634553</v>
      </c>
      <c r="X42" s="59">
        <v>-322697731</v>
      </c>
      <c r="Y42" s="60">
        <v>50854.34</v>
      </c>
      <c r="Z42" s="61">
        <v>-634553</v>
      </c>
    </row>
    <row r="43" spans="1:26" ht="12.75">
      <c r="A43" s="57" t="s">
        <v>59</v>
      </c>
      <c r="B43" s="18">
        <v>23745677</v>
      </c>
      <c r="C43" s="18">
        <v>0</v>
      </c>
      <c r="D43" s="58">
        <v>-9822891</v>
      </c>
      <c r="E43" s="59">
        <v>-13032119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240362</v>
      </c>
      <c r="U43" s="59">
        <v>240362</v>
      </c>
      <c r="V43" s="59">
        <v>240362</v>
      </c>
      <c r="W43" s="59">
        <v>5537588</v>
      </c>
      <c r="X43" s="59">
        <v>-5297226</v>
      </c>
      <c r="Y43" s="60">
        <v>-95.66</v>
      </c>
      <c r="Z43" s="61">
        <v>-13032119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4618034</v>
      </c>
      <c r="M44" s="59">
        <v>4618034</v>
      </c>
      <c r="N44" s="59">
        <v>2481863</v>
      </c>
      <c r="O44" s="59">
        <v>2361591</v>
      </c>
      <c r="P44" s="59">
        <v>0</v>
      </c>
      <c r="Q44" s="59">
        <v>4843454</v>
      </c>
      <c r="R44" s="59">
        <v>0</v>
      </c>
      <c r="S44" s="59">
        <v>0</v>
      </c>
      <c r="T44" s="59">
        <v>4809934</v>
      </c>
      <c r="U44" s="59">
        <v>4809934</v>
      </c>
      <c r="V44" s="59">
        <v>14271422</v>
      </c>
      <c r="W44" s="59">
        <v>0</v>
      </c>
      <c r="X44" s="59">
        <v>14271422</v>
      </c>
      <c r="Y44" s="60">
        <v>0</v>
      </c>
      <c r="Z44" s="61">
        <v>0</v>
      </c>
    </row>
    <row r="45" spans="1:26" ht="12.75">
      <c r="A45" s="68" t="s">
        <v>61</v>
      </c>
      <c r="B45" s="21">
        <v>-25327250</v>
      </c>
      <c r="C45" s="21">
        <v>0</v>
      </c>
      <c r="D45" s="103">
        <v>264103490</v>
      </c>
      <c r="E45" s="104">
        <v>292945935</v>
      </c>
      <c r="F45" s="104">
        <v>-17418014</v>
      </c>
      <c r="G45" s="104">
        <f>+F45+G42+G43+G44+G83</f>
        <v>-44022577</v>
      </c>
      <c r="H45" s="104">
        <f>+G45+H42+H43+H44+H83</f>
        <v>-68124260</v>
      </c>
      <c r="I45" s="104">
        <f>+H45</f>
        <v>-68124260</v>
      </c>
      <c r="J45" s="104">
        <f>+H45+J42+J43+J44+J83</f>
        <v>-99824641</v>
      </c>
      <c r="K45" s="104">
        <f>+J45+K42+K43+K44+K83</f>
        <v>-137115860</v>
      </c>
      <c r="L45" s="104">
        <f>+K45+L42+L43+L44+L83</f>
        <v>-169423486</v>
      </c>
      <c r="M45" s="104">
        <f>+L45</f>
        <v>-169423486</v>
      </c>
      <c r="N45" s="104">
        <f>+L45+N42+N43+N44+N83</f>
        <v>-188975918</v>
      </c>
      <c r="O45" s="104">
        <f>+N45+O42+O43+O44+O83</f>
        <v>-214083785</v>
      </c>
      <c r="P45" s="104">
        <f>+O45+P42+P43+P44+P83</f>
        <v>-252636975</v>
      </c>
      <c r="Q45" s="104">
        <f>+P45</f>
        <v>-252636975</v>
      </c>
      <c r="R45" s="104">
        <f>+P45+R42+R43+R44+R83</f>
        <v>-269716712</v>
      </c>
      <c r="S45" s="104">
        <f>+R45+S42+S43+S44+S83</f>
        <v>-291542700</v>
      </c>
      <c r="T45" s="104">
        <f>+S45+T42+T43+T44+T83</f>
        <v>-308820500</v>
      </c>
      <c r="U45" s="104">
        <f>+T45</f>
        <v>-308820500</v>
      </c>
      <c r="V45" s="104">
        <f>+U45</f>
        <v>-308820500</v>
      </c>
      <c r="W45" s="104">
        <f>+W83+W42+W43+W44</f>
        <v>4903035</v>
      </c>
      <c r="X45" s="104">
        <f>+V45-W45</f>
        <v>-313723535</v>
      </c>
      <c r="Y45" s="105">
        <f>+IF(W45&lt;&gt;0,+(X45/W45)*100,0)</f>
        <v>-6398.55793401434</v>
      </c>
      <c r="Z45" s="106">
        <v>292945935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100.51466863435859</v>
      </c>
      <c r="E61" s="13">
        <f t="shared" si="7"/>
        <v>100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97.45456005596185</v>
      </c>
      <c r="E62" s="13">
        <f t="shared" si="7"/>
        <v>115.58647821971985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115.58647821971985</v>
      </c>
      <c r="X62" s="13">
        <f t="shared" si="7"/>
        <v>0</v>
      </c>
      <c r="Y62" s="13">
        <f t="shared" si="7"/>
        <v>0</v>
      </c>
      <c r="Z62" s="14">
        <f t="shared" si="7"/>
        <v>115.58647821971985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100.23271999652007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100.21139705882354</v>
      </c>
      <c r="E64" s="13">
        <f t="shared" si="7"/>
        <v>100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35111.89522936665</v>
      </c>
      <c r="E66" s="16">
        <f t="shared" si="7"/>
        <v>33486.04987699581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33486.04987699581</v>
      </c>
      <c r="X66" s="16">
        <f t="shared" si="7"/>
        <v>0</v>
      </c>
      <c r="Y66" s="16">
        <f t="shared" si="7"/>
        <v>0</v>
      </c>
      <c r="Z66" s="17">
        <f t="shared" si="7"/>
        <v>33486.04987699581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917138</v>
      </c>
      <c r="C70" s="18">
        <v>0</v>
      </c>
      <c r="D70" s="19">
        <v>864634</v>
      </c>
      <c r="E70" s="20">
        <v>864634</v>
      </c>
      <c r="F70" s="20">
        <v>101119</v>
      </c>
      <c r="G70" s="20">
        <v>90841</v>
      </c>
      <c r="H70" s="20">
        <v>106439</v>
      </c>
      <c r="I70" s="20">
        <v>298399</v>
      </c>
      <c r="J70" s="20">
        <v>75768</v>
      </c>
      <c r="K70" s="20">
        <v>78335</v>
      </c>
      <c r="L70" s="20">
        <v>77540</v>
      </c>
      <c r="M70" s="20">
        <v>231643</v>
      </c>
      <c r="N70" s="20">
        <v>87202</v>
      </c>
      <c r="O70" s="20">
        <v>78602</v>
      </c>
      <c r="P70" s="20">
        <v>82826</v>
      </c>
      <c r="Q70" s="20">
        <v>248630</v>
      </c>
      <c r="R70" s="20">
        <v>83286</v>
      </c>
      <c r="S70" s="20">
        <v>85404</v>
      </c>
      <c r="T70" s="20">
        <v>121679</v>
      </c>
      <c r="U70" s="20">
        <v>290369</v>
      </c>
      <c r="V70" s="20">
        <v>1069041</v>
      </c>
      <c r="W70" s="20">
        <v>864634</v>
      </c>
      <c r="X70" s="20">
        <v>0</v>
      </c>
      <c r="Y70" s="19">
        <v>0</v>
      </c>
      <c r="Z70" s="22">
        <v>864634</v>
      </c>
    </row>
    <row r="71" spans="1:26" ht="12.75" hidden="1">
      <c r="A71" s="38" t="s">
        <v>67</v>
      </c>
      <c r="B71" s="18">
        <v>72745320</v>
      </c>
      <c r="C71" s="18">
        <v>0</v>
      </c>
      <c r="D71" s="19">
        <v>100314054</v>
      </c>
      <c r="E71" s="20">
        <v>110314054</v>
      </c>
      <c r="F71" s="20">
        <v>8412201</v>
      </c>
      <c r="G71" s="20">
        <v>5004794</v>
      </c>
      <c r="H71" s="20">
        <v>10090534</v>
      </c>
      <c r="I71" s="20">
        <v>23507529</v>
      </c>
      <c r="J71" s="20">
        <v>9439004</v>
      </c>
      <c r="K71" s="20">
        <v>10648000</v>
      </c>
      <c r="L71" s="20">
        <v>10281405</v>
      </c>
      <c r="M71" s="20">
        <v>30368409</v>
      </c>
      <c r="N71" s="20">
        <v>11923927</v>
      </c>
      <c r="O71" s="20">
        <v>11313615</v>
      </c>
      <c r="P71" s="20">
        <v>11372828</v>
      </c>
      <c r="Q71" s="20">
        <v>34610370</v>
      </c>
      <c r="R71" s="20">
        <v>10330300</v>
      </c>
      <c r="S71" s="20">
        <v>9474759</v>
      </c>
      <c r="T71" s="20">
        <v>9787899</v>
      </c>
      <c r="U71" s="20">
        <v>29592958</v>
      </c>
      <c r="V71" s="20">
        <v>118079266</v>
      </c>
      <c r="W71" s="20">
        <v>110314054</v>
      </c>
      <c r="X71" s="20">
        <v>0</v>
      </c>
      <c r="Y71" s="19">
        <v>0</v>
      </c>
      <c r="Z71" s="22">
        <v>110314054</v>
      </c>
    </row>
    <row r="72" spans="1:26" ht="12.75" hidden="1">
      <c r="A72" s="38" t="s">
        <v>68</v>
      </c>
      <c r="B72" s="18">
        <v>92829</v>
      </c>
      <c r="C72" s="18">
        <v>0</v>
      </c>
      <c r="D72" s="19">
        <v>91956</v>
      </c>
      <c r="E72" s="20">
        <v>91956</v>
      </c>
      <c r="F72" s="20">
        <v>8297</v>
      </c>
      <c r="G72" s="20">
        <v>8297</v>
      </c>
      <c r="H72" s="20">
        <v>8092</v>
      </c>
      <c r="I72" s="20">
        <v>24686</v>
      </c>
      <c r="J72" s="20">
        <v>8092</v>
      </c>
      <c r="K72" s="20">
        <v>8297</v>
      </c>
      <c r="L72" s="20">
        <v>8502</v>
      </c>
      <c r="M72" s="20">
        <v>24891</v>
      </c>
      <c r="N72" s="20">
        <v>8399</v>
      </c>
      <c r="O72" s="20">
        <v>8195</v>
      </c>
      <c r="P72" s="20">
        <v>8194</v>
      </c>
      <c r="Q72" s="20">
        <v>24788</v>
      </c>
      <c r="R72" s="20">
        <v>8297</v>
      </c>
      <c r="S72" s="20">
        <v>8399</v>
      </c>
      <c r="T72" s="20">
        <v>8399</v>
      </c>
      <c r="U72" s="20">
        <v>25095</v>
      </c>
      <c r="V72" s="20">
        <v>99460</v>
      </c>
      <c r="W72" s="20">
        <v>91956</v>
      </c>
      <c r="X72" s="20">
        <v>0</v>
      </c>
      <c r="Y72" s="19">
        <v>0</v>
      </c>
      <c r="Z72" s="22">
        <v>91956</v>
      </c>
    </row>
    <row r="73" spans="1:26" ht="12.75" hidden="1">
      <c r="A73" s="38" t="s">
        <v>69</v>
      </c>
      <c r="B73" s="18">
        <v>66640</v>
      </c>
      <c r="C73" s="18">
        <v>0</v>
      </c>
      <c r="D73" s="19">
        <v>65280</v>
      </c>
      <c r="E73" s="20">
        <v>65280</v>
      </c>
      <c r="F73" s="20">
        <v>6167</v>
      </c>
      <c r="G73" s="20">
        <v>6167</v>
      </c>
      <c r="H73" s="20">
        <v>5998</v>
      </c>
      <c r="I73" s="20">
        <v>18332</v>
      </c>
      <c r="J73" s="20">
        <v>5998</v>
      </c>
      <c r="K73" s="20">
        <v>6167</v>
      </c>
      <c r="L73" s="20">
        <v>6167</v>
      </c>
      <c r="M73" s="20">
        <v>18332</v>
      </c>
      <c r="N73" s="20">
        <v>6083</v>
      </c>
      <c r="O73" s="20">
        <v>5913</v>
      </c>
      <c r="P73" s="20">
        <v>5914</v>
      </c>
      <c r="Q73" s="20">
        <v>17910</v>
      </c>
      <c r="R73" s="20">
        <v>5998</v>
      </c>
      <c r="S73" s="20">
        <v>6083</v>
      </c>
      <c r="T73" s="20">
        <v>6083</v>
      </c>
      <c r="U73" s="20">
        <v>18164</v>
      </c>
      <c r="V73" s="20">
        <v>72738</v>
      </c>
      <c r="W73" s="20">
        <v>65280</v>
      </c>
      <c r="X73" s="20">
        <v>0</v>
      </c>
      <c r="Y73" s="19">
        <v>0</v>
      </c>
      <c r="Z73" s="22">
        <v>65280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99453</v>
      </c>
      <c r="C75" s="27">
        <v>0</v>
      </c>
      <c r="D75" s="28">
        <v>62193</v>
      </c>
      <c r="E75" s="29">
        <v>62193</v>
      </c>
      <c r="F75" s="29">
        <v>4480</v>
      </c>
      <c r="G75" s="29">
        <v>6173</v>
      </c>
      <c r="H75" s="29">
        <v>6608</v>
      </c>
      <c r="I75" s="29">
        <v>17261</v>
      </c>
      <c r="J75" s="29">
        <v>5835</v>
      </c>
      <c r="K75" s="29">
        <v>7582</v>
      </c>
      <c r="L75" s="29">
        <v>9633</v>
      </c>
      <c r="M75" s="29">
        <v>23050</v>
      </c>
      <c r="N75" s="29">
        <v>12378</v>
      </c>
      <c r="O75" s="29">
        <v>11601</v>
      </c>
      <c r="P75" s="29">
        <v>14525</v>
      </c>
      <c r="Q75" s="29">
        <v>38504</v>
      </c>
      <c r="R75" s="29">
        <v>-549</v>
      </c>
      <c r="S75" s="29">
        <v>-94</v>
      </c>
      <c r="T75" s="29">
        <v>-395</v>
      </c>
      <c r="U75" s="29">
        <v>-1038</v>
      </c>
      <c r="V75" s="29">
        <v>77777</v>
      </c>
      <c r="W75" s="29">
        <v>62193</v>
      </c>
      <c r="X75" s="29">
        <v>0</v>
      </c>
      <c r="Y75" s="28">
        <v>0</v>
      </c>
      <c r="Z75" s="30">
        <v>62193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869084</v>
      </c>
      <c r="E79" s="20">
        <v>864634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864634</v>
      </c>
      <c r="X79" s="20">
        <v>0</v>
      </c>
      <c r="Y79" s="19">
        <v>0</v>
      </c>
      <c r="Z79" s="22">
        <v>864634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97760620</v>
      </c>
      <c r="E80" s="20">
        <v>127508130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127508130</v>
      </c>
      <c r="X80" s="20">
        <v>0</v>
      </c>
      <c r="Y80" s="19">
        <v>0</v>
      </c>
      <c r="Z80" s="22">
        <v>127508130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92170</v>
      </c>
      <c r="E81" s="20">
        <v>91956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91956</v>
      </c>
      <c r="X81" s="20">
        <v>0</v>
      </c>
      <c r="Y81" s="19">
        <v>0</v>
      </c>
      <c r="Z81" s="22">
        <v>91956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65418</v>
      </c>
      <c r="E82" s="20">
        <v>65280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65280</v>
      </c>
      <c r="X82" s="20">
        <v>0</v>
      </c>
      <c r="Y82" s="19">
        <v>0</v>
      </c>
      <c r="Z82" s="22">
        <v>65280</v>
      </c>
    </row>
    <row r="83" spans="1:26" ht="12.75" hidden="1">
      <c r="A83" s="38"/>
      <c r="B83" s="18">
        <v>269808077</v>
      </c>
      <c r="C83" s="18"/>
      <c r="D83" s="19">
        <v>285900771</v>
      </c>
      <c r="E83" s="20">
        <v>306612607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306612607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21837141</v>
      </c>
      <c r="E84" s="29">
        <v>20825979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20825979</v>
      </c>
      <c r="X84" s="29">
        <v>0</v>
      </c>
      <c r="Y84" s="28">
        <v>0</v>
      </c>
      <c r="Z84" s="30">
        <v>20825979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69777284</v>
      </c>
      <c r="C5" s="18">
        <v>0</v>
      </c>
      <c r="D5" s="58">
        <v>72281518</v>
      </c>
      <c r="E5" s="59">
        <v>72281518</v>
      </c>
      <c r="F5" s="59">
        <v>35921453</v>
      </c>
      <c r="G5" s="59">
        <v>3663888</v>
      </c>
      <c r="H5" s="59">
        <v>3531475</v>
      </c>
      <c r="I5" s="59">
        <v>43116816</v>
      </c>
      <c r="J5" s="59">
        <v>3426792</v>
      </c>
      <c r="K5" s="59">
        <v>87536</v>
      </c>
      <c r="L5" s="59">
        <v>4325468</v>
      </c>
      <c r="M5" s="59">
        <v>7839796</v>
      </c>
      <c r="N5" s="59">
        <v>3908318</v>
      </c>
      <c r="O5" s="59">
        <v>3442982</v>
      </c>
      <c r="P5" s="59">
        <v>3814854</v>
      </c>
      <c r="Q5" s="59">
        <v>11166154</v>
      </c>
      <c r="R5" s="59">
        <v>3957211</v>
      </c>
      <c r="S5" s="59">
        <v>3820870</v>
      </c>
      <c r="T5" s="59">
        <v>3596519</v>
      </c>
      <c r="U5" s="59">
        <v>11374600</v>
      </c>
      <c r="V5" s="59">
        <v>73497366</v>
      </c>
      <c r="W5" s="59">
        <v>72281518</v>
      </c>
      <c r="X5" s="59">
        <v>1215848</v>
      </c>
      <c r="Y5" s="60">
        <v>1.68</v>
      </c>
      <c r="Z5" s="61">
        <v>72281518</v>
      </c>
    </row>
    <row r="6" spans="1:26" ht="12.75">
      <c r="A6" s="57" t="s">
        <v>32</v>
      </c>
      <c r="B6" s="18">
        <v>305199380</v>
      </c>
      <c r="C6" s="18">
        <v>0</v>
      </c>
      <c r="D6" s="58">
        <v>346953416</v>
      </c>
      <c r="E6" s="59">
        <v>342173415</v>
      </c>
      <c r="F6" s="59">
        <v>31181393</v>
      </c>
      <c r="G6" s="59">
        <v>30502201</v>
      </c>
      <c r="H6" s="59">
        <v>27113125</v>
      </c>
      <c r="I6" s="59">
        <v>88796719</v>
      </c>
      <c r="J6" s="59">
        <v>24091875</v>
      </c>
      <c r="K6" s="59">
        <v>23437783</v>
      </c>
      <c r="L6" s="59">
        <v>23743666</v>
      </c>
      <c r="M6" s="59">
        <v>71273324</v>
      </c>
      <c r="N6" s="59">
        <v>24691539</v>
      </c>
      <c r="O6" s="59">
        <v>23302234</v>
      </c>
      <c r="P6" s="59">
        <v>40681259</v>
      </c>
      <c r="Q6" s="59">
        <v>88675032</v>
      </c>
      <c r="R6" s="59">
        <v>32662581</v>
      </c>
      <c r="S6" s="59">
        <v>33212688</v>
      </c>
      <c r="T6" s="59">
        <v>30627814</v>
      </c>
      <c r="U6" s="59">
        <v>96503083</v>
      </c>
      <c r="V6" s="59">
        <v>345248158</v>
      </c>
      <c r="W6" s="59">
        <v>342173415</v>
      </c>
      <c r="X6" s="59">
        <v>3074743</v>
      </c>
      <c r="Y6" s="60">
        <v>0.9</v>
      </c>
      <c r="Z6" s="61">
        <v>342173415</v>
      </c>
    </row>
    <row r="7" spans="1:26" ht="12.75">
      <c r="A7" s="57" t="s">
        <v>33</v>
      </c>
      <c r="B7" s="18">
        <v>8550943</v>
      </c>
      <c r="C7" s="18">
        <v>0</v>
      </c>
      <c r="D7" s="58">
        <v>8694557</v>
      </c>
      <c r="E7" s="59">
        <v>8694557</v>
      </c>
      <c r="F7" s="59">
        <v>434246</v>
      </c>
      <c r="G7" s="59">
        <v>622867</v>
      </c>
      <c r="H7" s="59">
        <v>77366</v>
      </c>
      <c r="I7" s="59">
        <v>1134479</v>
      </c>
      <c r="J7" s="59">
        <v>700392</v>
      </c>
      <c r="K7" s="59">
        <v>637972</v>
      </c>
      <c r="L7" s="59">
        <v>836643</v>
      </c>
      <c r="M7" s="59">
        <v>2175007</v>
      </c>
      <c r="N7" s="59">
        <v>23318</v>
      </c>
      <c r="O7" s="59">
        <v>1142932</v>
      </c>
      <c r="P7" s="59">
        <v>403678</v>
      </c>
      <c r="Q7" s="59">
        <v>1569928</v>
      </c>
      <c r="R7" s="59">
        <v>420132</v>
      </c>
      <c r="S7" s="59">
        <v>337143</v>
      </c>
      <c r="T7" s="59">
        <v>1670349</v>
      </c>
      <c r="U7" s="59">
        <v>2427624</v>
      </c>
      <c r="V7" s="59">
        <v>7307038</v>
      </c>
      <c r="W7" s="59">
        <v>8694557</v>
      </c>
      <c r="X7" s="59">
        <v>-1387519</v>
      </c>
      <c r="Y7" s="60">
        <v>-15.96</v>
      </c>
      <c r="Z7" s="61">
        <v>8694557</v>
      </c>
    </row>
    <row r="8" spans="1:26" ht="12.75">
      <c r="A8" s="57" t="s">
        <v>34</v>
      </c>
      <c r="B8" s="18">
        <v>105776402</v>
      </c>
      <c r="C8" s="18">
        <v>0</v>
      </c>
      <c r="D8" s="58">
        <v>138467044</v>
      </c>
      <c r="E8" s="59">
        <v>142594104</v>
      </c>
      <c r="F8" s="59">
        <v>38715347</v>
      </c>
      <c r="G8" s="59">
        <v>52989</v>
      </c>
      <c r="H8" s="59">
        <v>190547</v>
      </c>
      <c r="I8" s="59">
        <v>38958883</v>
      </c>
      <c r="J8" s="59">
        <v>0</v>
      </c>
      <c r="K8" s="59">
        <v>843316</v>
      </c>
      <c r="L8" s="59">
        <v>44784189</v>
      </c>
      <c r="M8" s="59">
        <v>45627505</v>
      </c>
      <c r="N8" s="59">
        <v>411416</v>
      </c>
      <c r="O8" s="59">
        <v>384012</v>
      </c>
      <c r="P8" s="59">
        <v>23227380</v>
      </c>
      <c r="Q8" s="59">
        <v>24022808</v>
      </c>
      <c r="R8" s="59">
        <v>227549</v>
      </c>
      <c r="S8" s="59">
        <v>243504</v>
      </c>
      <c r="T8" s="59">
        <v>0</v>
      </c>
      <c r="U8" s="59">
        <v>471053</v>
      </c>
      <c r="V8" s="59">
        <v>109080249</v>
      </c>
      <c r="W8" s="59">
        <v>142594104</v>
      </c>
      <c r="X8" s="59">
        <v>-33513855</v>
      </c>
      <c r="Y8" s="60">
        <v>-23.5</v>
      </c>
      <c r="Z8" s="61">
        <v>142594104</v>
      </c>
    </row>
    <row r="9" spans="1:26" ht="12.75">
      <c r="A9" s="57" t="s">
        <v>35</v>
      </c>
      <c r="B9" s="18">
        <v>47337163</v>
      </c>
      <c r="C9" s="18">
        <v>0</v>
      </c>
      <c r="D9" s="58">
        <v>50220145</v>
      </c>
      <c r="E9" s="59">
        <v>48182788</v>
      </c>
      <c r="F9" s="59">
        <v>1996374</v>
      </c>
      <c r="G9" s="59">
        <v>2379131</v>
      </c>
      <c r="H9" s="59">
        <v>2483367</v>
      </c>
      <c r="I9" s="59">
        <v>6858872</v>
      </c>
      <c r="J9" s="59">
        <v>2973459</v>
      </c>
      <c r="K9" s="59">
        <v>2811425</v>
      </c>
      <c r="L9" s="59">
        <v>2552166</v>
      </c>
      <c r="M9" s="59">
        <v>8337050</v>
      </c>
      <c r="N9" s="59">
        <v>4184366</v>
      </c>
      <c r="O9" s="59">
        <v>3072148</v>
      </c>
      <c r="P9" s="59">
        <v>3906123</v>
      </c>
      <c r="Q9" s="59">
        <v>11162637</v>
      </c>
      <c r="R9" s="59">
        <v>246600</v>
      </c>
      <c r="S9" s="59">
        <v>10384</v>
      </c>
      <c r="T9" s="59">
        <v>1239898</v>
      </c>
      <c r="U9" s="59">
        <v>1496882</v>
      </c>
      <c r="V9" s="59">
        <v>27855441</v>
      </c>
      <c r="W9" s="59">
        <v>48182788</v>
      </c>
      <c r="X9" s="59">
        <v>-20327347</v>
      </c>
      <c r="Y9" s="60">
        <v>-42.19</v>
      </c>
      <c r="Z9" s="61">
        <v>48182788</v>
      </c>
    </row>
    <row r="10" spans="1:26" ht="20.25">
      <c r="A10" s="62" t="s">
        <v>112</v>
      </c>
      <c r="B10" s="63">
        <f>SUM(B5:B9)</f>
        <v>536641172</v>
      </c>
      <c r="C10" s="63">
        <f>SUM(C5:C9)</f>
        <v>0</v>
      </c>
      <c r="D10" s="64">
        <f aca="true" t="shared" si="0" ref="D10:Z10">SUM(D5:D9)</f>
        <v>616616680</v>
      </c>
      <c r="E10" s="65">
        <f t="shared" si="0"/>
        <v>613926382</v>
      </c>
      <c r="F10" s="65">
        <f t="shared" si="0"/>
        <v>108248813</v>
      </c>
      <c r="G10" s="65">
        <f t="shared" si="0"/>
        <v>37221076</v>
      </c>
      <c r="H10" s="65">
        <f t="shared" si="0"/>
        <v>33395880</v>
      </c>
      <c r="I10" s="65">
        <f t="shared" si="0"/>
        <v>178865769</v>
      </c>
      <c r="J10" s="65">
        <f t="shared" si="0"/>
        <v>31192518</v>
      </c>
      <c r="K10" s="65">
        <f t="shared" si="0"/>
        <v>27818032</v>
      </c>
      <c r="L10" s="65">
        <f t="shared" si="0"/>
        <v>76242132</v>
      </c>
      <c r="M10" s="65">
        <f t="shared" si="0"/>
        <v>135252682</v>
      </c>
      <c r="N10" s="65">
        <f t="shared" si="0"/>
        <v>33218957</v>
      </c>
      <c r="O10" s="65">
        <f t="shared" si="0"/>
        <v>31344308</v>
      </c>
      <c r="P10" s="65">
        <f t="shared" si="0"/>
        <v>72033294</v>
      </c>
      <c r="Q10" s="65">
        <f t="shared" si="0"/>
        <v>136596559</v>
      </c>
      <c r="R10" s="65">
        <f t="shared" si="0"/>
        <v>37514073</v>
      </c>
      <c r="S10" s="65">
        <f t="shared" si="0"/>
        <v>37624589</v>
      </c>
      <c r="T10" s="65">
        <f t="shared" si="0"/>
        <v>37134580</v>
      </c>
      <c r="U10" s="65">
        <f t="shared" si="0"/>
        <v>112273242</v>
      </c>
      <c r="V10" s="65">
        <f t="shared" si="0"/>
        <v>562988252</v>
      </c>
      <c r="W10" s="65">
        <f t="shared" si="0"/>
        <v>613926382</v>
      </c>
      <c r="X10" s="65">
        <f t="shared" si="0"/>
        <v>-50938130</v>
      </c>
      <c r="Y10" s="66">
        <f>+IF(W10&lt;&gt;0,(X10/W10)*100,0)</f>
        <v>-8.29710719289467</v>
      </c>
      <c r="Z10" s="67">
        <f t="shared" si="0"/>
        <v>613926382</v>
      </c>
    </row>
    <row r="11" spans="1:26" ht="12.75">
      <c r="A11" s="57" t="s">
        <v>36</v>
      </c>
      <c r="B11" s="18">
        <v>149718451</v>
      </c>
      <c r="C11" s="18">
        <v>0</v>
      </c>
      <c r="D11" s="58">
        <v>192524255</v>
      </c>
      <c r="E11" s="59">
        <v>218385155</v>
      </c>
      <c r="F11" s="59">
        <v>15644895</v>
      </c>
      <c r="G11" s="59">
        <v>15881735</v>
      </c>
      <c r="H11" s="59">
        <v>15358325</v>
      </c>
      <c r="I11" s="59">
        <v>46884955</v>
      </c>
      <c r="J11" s="59">
        <v>16549039</v>
      </c>
      <c r="K11" s="59">
        <v>15979773</v>
      </c>
      <c r="L11" s="59">
        <v>17967603</v>
      </c>
      <c r="M11" s="59">
        <v>50496415</v>
      </c>
      <c r="N11" s="59">
        <v>16824952</v>
      </c>
      <c r="O11" s="59">
        <v>18723206</v>
      </c>
      <c r="P11" s="59">
        <v>15830741</v>
      </c>
      <c r="Q11" s="59">
        <v>51378899</v>
      </c>
      <c r="R11" s="59">
        <v>16470623</v>
      </c>
      <c r="S11" s="59">
        <v>16634548</v>
      </c>
      <c r="T11" s="59">
        <v>13944674</v>
      </c>
      <c r="U11" s="59">
        <v>47049845</v>
      </c>
      <c r="V11" s="59">
        <v>195810114</v>
      </c>
      <c r="W11" s="59">
        <v>218385155</v>
      </c>
      <c r="X11" s="59">
        <v>-22575041</v>
      </c>
      <c r="Y11" s="60">
        <v>-10.34</v>
      </c>
      <c r="Z11" s="61">
        <v>218385155</v>
      </c>
    </row>
    <row r="12" spans="1:26" ht="12.75">
      <c r="A12" s="57" t="s">
        <v>37</v>
      </c>
      <c r="B12" s="18">
        <v>9457582</v>
      </c>
      <c r="C12" s="18">
        <v>0</v>
      </c>
      <c r="D12" s="58">
        <v>11458760</v>
      </c>
      <c r="E12" s="59">
        <v>11458760</v>
      </c>
      <c r="F12" s="59">
        <v>793957</v>
      </c>
      <c r="G12" s="59">
        <v>793957</v>
      </c>
      <c r="H12" s="59">
        <v>793957</v>
      </c>
      <c r="I12" s="59">
        <v>2381871</v>
      </c>
      <c r="J12" s="59">
        <v>793957</v>
      </c>
      <c r="K12" s="59">
        <v>793957</v>
      </c>
      <c r="L12" s="59">
        <v>793957</v>
      </c>
      <c r="M12" s="59">
        <v>2381871</v>
      </c>
      <c r="N12" s="59">
        <v>794531</v>
      </c>
      <c r="O12" s="59">
        <v>793958</v>
      </c>
      <c r="P12" s="59">
        <v>793958</v>
      </c>
      <c r="Q12" s="59">
        <v>2382447</v>
      </c>
      <c r="R12" s="59">
        <v>793958</v>
      </c>
      <c r="S12" s="59">
        <v>793958</v>
      </c>
      <c r="T12" s="59">
        <v>1167863</v>
      </c>
      <c r="U12" s="59">
        <v>2755779</v>
      </c>
      <c r="V12" s="59">
        <v>9901968</v>
      </c>
      <c r="W12" s="59">
        <v>11458760</v>
      </c>
      <c r="X12" s="59">
        <v>-1556792</v>
      </c>
      <c r="Y12" s="60">
        <v>-13.59</v>
      </c>
      <c r="Z12" s="61">
        <v>11458760</v>
      </c>
    </row>
    <row r="13" spans="1:26" ht="12.75">
      <c r="A13" s="57" t="s">
        <v>113</v>
      </c>
      <c r="B13" s="18">
        <v>31238901</v>
      </c>
      <c r="C13" s="18">
        <v>0</v>
      </c>
      <c r="D13" s="58">
        <v>45589533</v>
      </c>
      <c r="E13" s="59">
        <v>45589533</v>
      </c>
      <c r="F13" s="59">
        <v>0</v>
      </c>
      <c r="G13" s="59">
        <v>1449</v>
      </c>
      <c r="H13" s="59">
        <v>0</v>
      </c>
      <c r="I13" s="59">
        <v>1449</v>
      </c>
      <c r="J13" s="59">
        <v>1743</v>
      </c>
      <c r="K13" s="59">
        <v>0</v>
      </c>
      <c r="L13" s="59">
        <v>14013003</v>
      </c>
      <c r="M13" s="59">
        <v>14014746</v>
      </c>
      <c r="N13" s="59">
        <v>0</v>
      </c>
      <c r="O13" s="59">
        <v>1499</v>
      </c>
      <c r="P13" s="59">
        <v>0</v>
      </c>
      <c r="Q13" s="59">
        <v>1499</v>
      </c>
      <c r="R13" s="59">
        <v>0</v>
      </c>
      <c r="S13" s="59">
        <v>0</v>
      </c>
      <c r="T13" s="59">
        <v>0</v>
      </c>
      <c r="U13" s="59">
        <v>0</v>
      </c>
      <c r="V13" s="59">
        <v>14017694</v>
      </c>
      <c r="W13" s="59">
        <v>45589533</v>
      </c>
      <c r="X13" s="59">
        <v>-31571839</v>
      </c>
      <c r="Y13" s="60">
        <v>-69.25</v>
      </c>
      <c r="Z13" s="61">
        <v>45589533</v>
      </c>
    </row>
    <row r="14" spans="1:26" ht="12.75">
      <c r="A14" s="57" t="s">
        <v>38</v>
      </c>
      <c r="B14" s="18">
        <v>8408923</v>
      </c>
      <c r="C14" s="18">
        <v>0</v>
      </c>
      <c r="D14" s="58">
        <v>8840357</v>
      </c>
      <c r="E14" s="59">
        <v>8724157</v>
      </c>
      <c r="F14" s="59">
        <v>0</v>
      </c>
      <c r="G14" s="59">
        <v>0</v>
      </c>
      <c r="H14" s="59">
        <v>40076</v>
      </c>
      <c r="I14" s="59">
        <v>40076</v>
      </c>
      <c r="J14" s="59">
        <v>0</v>
      </c>
      <c r="K14" s="59">
        <v>0</v>
      </c>
      <c r="L14" s="59">
        <v>225143</v>
      </c>
      <c r="M14" s="59">
        <v>225143</v>
      </c>
      <c r="N14" s="59">
        <v>0</v>
      </c>
      <c r="O14" s="59">
        <v>0</v>
      </c>
      <c r="P14" s="59">
        <v>3746</v>
      </c>
      <c r="Q14" s="59">
        <v>3746</v>
      </c>
      <c r="R14" s="59">
        <v>0</v>
      </c>
      <c r="S14" s="59">
        <v>140169</v>
      </c>
      <c r="T14" s="59">
        <v>39188</v>
      </c>
      <c r="U14" s="59">
        <v>179357</v>
      </c>
      <c r="V14" s="59">
        <v>448322</v>
      </c>
      <c r="W14" s="59">
        <v>8724157</v>
      </c>
      <c r="X14" s="59">
        <v>-8275835</v>
      </c>
      <c r="Y14" s="60">
        <v>-94.86</v>
      </c>
      <c r="Z14" s="61">
        <v>8724157</v>
      </c>
    </row>
    <row r="15" spans="1:26" ht="12.75">
      <c r="A15" s="57" t="s">
        <v>39</v>
      </c>
      <c r="B15" s="18">
        <v>204337605</v>
      </c>
      <c r="C15" s="18">
        <v>0</v>
      </c>
      <c r="D15" s="58">
        <v>246786702</v>
      </c>
      <c r="E15" s="59">
        <v>243983215</v>
      </c>
      <c r="F15" s="59">
        <v>649104</v>
      </c>
      <c r="G15" s="59">
        <v>28348138</v>
      </c>
      <c r="H15" s="59">
        <v>24244791</v>
      </c>
      <c r="I15" s="59">
        <v>53242033</v>
      </c>
      <c r="J15" s="59">
        <v>14758920</v>
      </c>
      <c r="K15" s="59">
        <v>14568711</v>
      </c>
      <c r="L15" s="59">
        <v>14686937</v>
      </c>
      <c r="M15" s="59">
        <v>44014568</v>
      </c>
      <c r="N15" s="59">
        <v>12864676</v>
      </c>
      <c r="O15" s="59">
        <v>18740781</v>
      </c>
      <c r="P15" s="59">
        <v>21336857</v>
      </c>
      <c r="Q15" s="59">
        <v>52942314</v>
      </c>
      <c r="R15" s="59">
        <v>21614721</v>
      </c>
      <c r="S15" s="59">
        <v>18666102</v>
      </c>
      <c r="T15" s="59">
        <v>20224471</v>
      </c>
      <c r="U15" s="59">
        <v>60505294</v>
      </c>
      <c r="V15" s="59">
        <v>210704209</v>
      </c>
      <c r="W15" s="59">
        <v>243983215</v>
      </c>
      <c r="X15" s="59">
        <v>-33279006</v>
      </c>
      <c r="Y15" s="60">
        <v>-13.64</v>
      </c>
      <c r="Z15" s="61">
        <v>243983215</v>
      </c>
    </row>
    <row r="16" spans="1:26" ht="12.75">
      <c r="A16" s="57" t="s">
        <v>34</v>
      </c>
      <c r="B16" s="18">
        <v>10018643</v>
      </c>
      <c r="C16" s="18">
        <v>0</v>
      </c>
      <c r="D16" s="58">
        <v>30962485</v>
      </c>
      <c r="E16" s="59">
        <v>31229485</v>
      </c>
      <c r="F16" s="59">
        <v>213484</v>
      </c>
      <c r="G16" s="59">
        <v>0</v>
      </c>
      <c r="H16" s="59">
        <v>3961333</v>
      </c>
      <c r="I16" s="59">
        <v>4174817</v>
      </c>
      <c r="J16" s="59">
        <v>2792113</v>
      </c>
      <c r="K16" s="59">
        <v>7500061</v>
      </c>
      <c r="L16" s="59">
        <v>1877388</v>
      </c>
      <c r="M16" s="59">
        <v>12169562</v>
      </c>
      <c r="N16" s="59">
        <v>263484</v>
      </c>
      <c r="O16" s="59">
        <v>118501</v>
      </c>
      <c r="P16" s="59">
        <v>8320310</v>
      </c>
      <c r="Q16" s="59">
        <v>8702295</v>
      </c>
      <c r="R16" s="59">
        <v>-4436993</v>
      </c>
      <c r="S16" s="59">
        <v>4210469</v>
      </c>
      <c r="T16" s="59">
        <v>606584</v>
      </c>
      <c r="U16" s="59">
        <v>380060</v>
      </c>
      <c r="V16" s="59">
        <v>25426734</v>
      </c>
      <c r="W16" s="59">
        <v>31229485</v>
      </c>
      <c r="X16" s="59">
        <v>-5802751</v>
      </c>
      <c r="Y16" s="60">
        <v>-18.58</v>
      </c>
      <c r="Z16" s="61">
        <v>31229485</v>
      </c>
    </row>
    <row r="17" spans="1:26" ht="12.75">
      <c r="A17" s="57" t="s">
        <v>40</v>
      </c>
      <c r="B17" s="18">
        <v>119484147</v>
      </c>
      <c r="C17" s="18">
        <v>0</v>
      </c>
      <c r="D17" s="58">
        <v>118517735</v>
      </c>
      <c r="E17" s="59">
        <v>149428879</v>
      </c>
      <c r="F17" s="59">
        <v>-3869031</v>
      </c>
      <c r="G17" s="59">
        <v>11206835</v>
      </c>
      <c r="H17" s="59">
        <v>9086278</v>
      </c>
      <c r="I17" s="59">
        <v>16424082</v>
      </c>
      <c r="J17" s="59">
        <v>12621212</v>
      </c>
      <c r="K17" s="59">
        <v>10244259</v>
      </c>
      <c r="L17" s="59">
        <v>20280571</v>
      </c>
      <c r="M17" s="59">
        <v>43146042</v>
      </c>
      <c r="N17" s="59">
        <v>5439025</v>
      </c>
      <c r="O17" s="59">
        <v>7135543</v>
      </c>
      <c r="P17" s="59">
        <v>9042628</v>
      </c>
      <c r="Q17" s="59">
        <v>21617196</v>
      </c>
      <c r="R17" s="59">
        <v>6022354</v>
      </c>
      <c r="S17" s="59">
        <v>8627062</v>
      </c>
      <c r="T17" s="59">
        <v>8108629</v>
      </c>
      <c r="U17" s="59">
        <v>22758045</v>
      </c>
      <c r="V17" s="59">
        <v>103945365</v>
      </c>
      <c r="W17" s="59">
        <v>149428879</v>
      </c>
      <c r="X17" s="59">
        <v>-45483514</v>
      </c>
      <c r="Y17" s="60">
        <v>-30.44</v>
      </c>
      <c r="Z17" s="61">
        <v>149428879</v>
      </c>
    </row>
    <row r="18" spans="1:26" ht="12.75">
      <c r="A18" s="68" t="s">
        <v>41</v>
      </c>
      <c r="B18" s="69">
        <f>SUM(B11:B17)</f>
        <v>532664252</v>
      </c>
      <c r="C18" s="69">
        <f>SUM(C11:C17)</f>
        <v>0</v>
      </c>
      <c r="D18" s="70">
        <f aca="true" t="shared" si="1" ref="D18:Z18">SUM(D11:D17)</f>
        <v>654679827</v>
      </c>
      <c r="E18" s="71">
        <f t="shared" si="1"/>
        <v>708799184</v>
      </c>
      <c r="F18" s="71">
        <f t="shared" si="1"/>
        <v>13432409</v>
      </c>
      <c r="G18" s="71">
        <f t="shared" si="1"/>
        <v>56232114</v>
      </c>
      <c r="H18" s="71">
        <f t="shared" si="1"/>
        <v>53484760</v>
      </c>
      <c r="I18" s="71">
        <f t="shared" si="1"/>
        <v>123149283</v>
      </c>
      <c r="J18" s="71">
        <f t="shared" si="1"/>
        <v>47516984</v>
      </c>
      <c r="K18" s="71">
        <f t="shared" si="1"/>
        <v>49086761</v>
      </c>
      <c r="L18" s="71">
        <f t="shared" si="1"/>
        <v>69844602</v>
      </c>
      <c r="M18" s="71">
        <f t="shared" si="1"/>
        <v>166448347</v>
      </c>
      <c r="N18" s="71">
        <f t="shared" si="1"/>
        <v>36186668</v>
      </c>
      <c r="O18" s="71">
        <f t="shared" si="1"/>
        <v>45513488</v>
      </c>
      <c r="P18" s="71">
        <f t="shared" si="1"/>
        <v>55328240</v>
      </c>
      <c r="Q18" s="71">
        <f t="shared" si="1"/>
        <v>137028396</v>
      </c>
      <c r="R18" s="71">
        <f t="shared" si="1"/>
        <v>40464663</v>
      </c>
      <c r="S18" s="71">
        <f t="shared" si="1"/>
        <v>49072308</v>
      </c>
      <c r="T18" s="71">
        <f t="shared" si="1"/>
        <v>44091409</v>
      </c>
      <c r="U18" s="71">
        <f t="shared" si="1"/>
        <v>133628380</v>
      </c>
      <c r="V18" s="71">
        <f t="shared" si="1"/>
        <v>560254406</v>
      </c>
      <c r="W18" s="71">
        <f t="shared" si="1"/>
        <v>708799184</v>
      </c>
      <c r="X18" s="71">
        <f t="shared" si="1"/>
        <v>-148544778</v>
      </c>
      <c r="Y18" s="66">
        <f>+IF(W18&lt;&gt;0,(X18/W18)*100,0)</f>
        <v>-20.957244499310825</v>
      </c>
      <c r="Z18" s="72">
        <f t="shared" si="1"/>
        <v>708799184</v>
      </c>
    </row>
    <row r="19" spans="1:26" ht="12.75">
      <c r="A19" s="68" t="s">
        <v>42</v>
      </c>
      <c r="B19" s="73">
        <f>+B10-B18</f>
        <v>3976920</v>
      </c>
      <c r="C19" s="73">
        <f>+C10-C18</f>
        <v>0</v>
      </c>
      <c r="D19" s="74">
        <f aca="true" t="shared" si="2" ref="D19:Z19">+D10-D18</f>
        <v>-38063147</v>
      </c>
      <c r="E19" s="75">
        <f t="shared" si="2"/>
        <v>-94872802</v>
      </c>
      <c r="F19" s="75">
        <f t="shared" si="2"/>
        <v>94816404</v>
      </c>
      <c r="G19" s="75">
        <f t="shared" si="2"/>
        <v>-19011038</v>
      </c>
      <c r="H19" s="75">
        <f t="shared" si="2"/>
        <v>-20088880</v>
      </c>
      <c r="I19" s="75">
        <f t="shared" si="2"/>
        <v>55716486</v>
      </c>
      <c r="J19" s="75">
        <f t="shared" si="2"/>
        <v>-16324466</v>
      </c>
      <c r="K19" s="75">
        <f t="shared" si="2"/>
        <v>-21268729</v>
      </c>
      <c r="L19" s="75">
        <f t="shared" si="2"/>
        <v>6397530</v>
      </c>
      <c r="M19" s="75">
        <f t="shared" si="2"/>
        <v>-31195665</v>
      </c>
      <c r="N19" s="75">
        <f t="shared" si="2"/>
        <v>-2967711</v>
      </c>
      <c r="O19" s="75">
        <f t="shared" si="2"/>
        <v>-14169180</v>
      </c>
      <c r="P19" s="75">
        <f t="shared" si="2"/>
        <v>16705054</v>
      </c>
      <c r="Q19" s="75">
        <f t="shared" si="2"/>
        <v>-431837</v>
      </c>
      <c r="R19" s="75">
        <f t="shared" si="2"/>
        <v>-2950590</v>
      </c>
      <c r="S19" s="75">
        <f t="shared" si="2"/>
        <v>-11447719</v>
      </c>
      <c r="T19" s="75">
        <f t="shared" si="2"/>
        <v>-6956829</v>
      </c>
      <c r="U19" s="75">
        <f t="shared" si="2"/>
        <v>-21355138</v>
      </c>
      <c r="V19" s="75">
        <f t="shared" si="2"/>
        <v>2733846</v>
      </c>
      <c r="W19" s="75">
        <f>IF(E10=E18,0,W10-W18)</f>
        <v>-94872802</v>
      </c>
      <c r="X19" s="75">
        <f t="shared" si="2"/>
        <v>97606648</v>
      </c>
      <c r="Y19" s="76">
        <f>+IF(W19&lt;&gt;0,(X19/W19)*100,0)</f>
        <v>-102.88159086942537</v>
      </c>
      <c r="Z19" s="77">
        <f t="shared" si="2"/>
        <v>-94872802</v>
      </c>
    </row>
    <row r="20" spans="1:26" ht="20.25">
      <c r="A20" s="78" t="s">
        <v>43</v>
      </c>
      <c r="B20" s="79">
        <v>52335421</v>
      </c>
      <c r="C20" s="79">
        <v>0</v>
      </c>
      <c r="D20" s="80">
        <v>44178001</v>
      </c>
      <c r="E20" s="81">
        <v>45825826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268</v>
      </c>
      <c r="O20" s="81">
        <v>344</v>
      </c>
      <c r="P20" s="81">
        <v>0</v>
      </c>
      <c r="Q20" s="81">
        <v>612</v>
      </c>
      <c r="R20" s="81">
        <v>0</v>
      </c>
      <c r="S20" s="81">
        <v>0</v>
      </c>
      <c r="T20" s="81">
        <v>0</v>
      </c>
      <c r="U20" s="81">
        <v>0</v>
      </c>
      <c r="V20" s="81">
        <v>612</v>
      </c>
      <c r="W20" s="81">
        <v>45825826</v>
      </c>
      <c r="X20" s="81">
        <v>-45825214</v>
      </c>
      <c r="Y20" s="82">
        <v>-100</v>
      </c>
      <c r="Z20" s="83">
        <v>45825826</v>
      </c>
    </row>
    <row r="21" spans="1:26" ht="41.25">
      <c r="A21" s="84" t="s">
        <v>114</v>
      </c>
      <c r="B21" s="85">
        <v>217151</v>
      </c>
      <c r="C21" s="85">
        <v>0</v>
      </c>
      <c r="D21" s="86">
        <v>8510</v>
      </c>
      <c r="E21" s="87">
        <v>509966</v>
      </c>
      <c r="F21" s="87">
        <v>12531</v>
      </c>
      <c r="G21" s="87">
        <v>21955</v>
      </c>
      <c r="H21" s="87">
        <v>26124</v>
      </c>
      <c r="I21" s="87">
        <v>60610</v>
      </c>
      <c r="J21" s="87">
        <v>25868</v>
      </c>
      <c r="K21" s="87">
        <v>9595</v>
      </c>
      <c r="L21" s="87">
        <v>10919</v>
      </c>
      <c r="M21" s="87">
        <v>46382</v>
      </c>
      <c r="N21" s="87">
        <v>34859</v>
      </c>
      <c r="O21" s="87">
        <v>36826</v>
      </c>
      <c r="P21" s="87">
        <v>29318</v>
      </c>
      <c r="Q21" s="87">
        <v>101003</v>
      </c>
      <c r="R21" s="87">
        <v>9073</v>
      </c>
      <c r="S21" s="87">
        <v>9073</v>
      </c>
      <c r="T21" s="87">
        <v>10802</v>
      </c>
      <c r="U21" s="87">
        <v>28948</v>
      </c>
      <c r="V21" s="87">
        <v>236943</v>
      </c>
      <c r="W21" s="87">
        <v>509966</v>
      </c>
      <c r="X21" s="87">
        <v>-273023</v>
      </c>
      <c r="Y21" s="88">
        <v>-53.54</v>
      </c>
      <c r="Z21" s="89">
        <v>509966</v>
      </c>
    </row>
    <row r="22" spans="1:26" ht="12.75">
      <c r="A22" s="90" t="s">
        <v>115</v>
      </c>
      <c r="B22" s="91">
        <f>SUM(B19:B21)</f>
        <v>56529492</v>
      </c>
      <c r="C22" s="91">
        <f>SUM(C19:C21)</f>
        <v>0</v>
      </c>
      <c r="D22" s="92">
        <f aca="true" t="shared" si="3" ref="D22:Z22">SUM(D19:D21)</f>
        <v>6123364</v>
      </c>
      <c r="E22" s="93">
        <f t="shared" si="3"/>
        <v>-48537010</v>
      </c>
      <c r="F22" s="93">
        <f t="shared" si="3"/>
        <v>94828935</v>
      </c>
      <c r="G22" s="93">
        <f t="shared" si="3"/>
        <v>-18989083</v>
      </c>
      <c r="H22" s="93">
        <f t="shared" si="3"/>
        <v>-20062756</v>
      </c>
      <c r="I22" s="93">
        <f t="shared" si="3"/>
        <v>55777096</v>
      </c>
      <c r="J22" s="93">
        <f t="shared" si="3"/>
        <v>-16298598</v>
      </c>
      <c r="K22" s="93">
        <f t="shared" si="3"/>
        <v>-21259134</v>
      </c>
      <c r="L22" s="93">
        <f t="shared" si="3"/>
        <v>6408449</v>
      </c>
      <c r="M22" s="93">
        <f t="shared" si="3"/>
        <v>-31149283</v>
      </c>
      <c r="N22" s="93">
        <f t="shared" si="3"/>
        <v>-2932584</v>
      </c>
      <c r="O22" s="93">
        <f t="shared" si="3"/>
        <v>-14132010</v>
      </c>
      <c r="P22" s="93">
        <f t="shared" si="3"/>
        <v>16734372</v>
      </c>
      <c r="Q22" s="93">
        <f t="shared" si="3"/>
        <v>-330222</v>
      </c>
      <c r="R22" s="93">
        <f t="shared" si="3"/>
        <v>-2941517</v>
      </c>
      <c r="S22" s="93">
        <f t="shared" si="3"/>
        <v>-11438646</v>
      </c>
      <c r="T22" s="93">
        <f t="shared" si="3"/>
        <v>-6946027</v>
      </c>
      <c r="U22" s="93">
        <f t="shared" si="3"/>
        <v>-21326190</v>
      </c>
      <c r="V22" s="93">
        <f t="shared" si="3"/>
        <v>2971401</v>
      </c>
      <c r="W22" s="93">
        <f t="shared" si="3"/>
        <v>-48537010</v>
      </c>
      <c r="X22" s="93">
        <f t="shared" si="3"/>
        <v>51508411</v>
      </c>
      <c r="Y22" s="94">
        <f>+IF(W22&lt;&gt;0,(X22/W22)*100,0)</f>
        <v>-106.12192840061635</v>
      </c>
      <c r="Z22" s="95">
        <f t="shared" si="3"/>
        <v>-48537010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56529492</v>
      </c>
      <c r="C24" s="73">
        <f>SUM(C22:C23)</f>
        <v>0</v>
      </c>
      <c r="D24" s="74">
        <f aca="true" t="shared" si="4" ref="D24:Z24">SUM(D22:D23)</f>
        <v>6123364</v>
      </c>
      <c r="E24" s="75">
        <f t="shared" si="4"/>
        <v>-48537010</v>
      </c>
      <c r="F24" s="75">
        <f t="shared" si="4"/>
        <v>94828935</v>
      </c>
      <c r="G24" s="75">
        <f t="shared" si="4"/>
        <v>-18989083</v>
      </c>
      <c r="H24" s="75">
        <f t="shared" si="4"/>
        <v>-20062756</v>
      </c>
      <c r="I24" s="75">
        <f t="shared" si="4"/>
        <v>55777096</v>
      </c>
      <c r="J24" s="75">
        <f t="shared" si="4"/>
        <v>-16298598</v>
      </c>
      <c r="K24" s="75">
        <f t="shared" si="4"/>
        <v>-21259134</v>
      </c>
      <c r="L24" s="75">
        <f t="shared" si="4"/>
        <v>6408449</v>
      </c>
      <c r="M24" s="75">
        <f t="shared" si="4"/>
        <v>-31149283</v>
      </c>
      <c r="N24" s="75">
        <f t="shared" si="4"/>
        <v>-2932584</v>
      </c>
      <c r="O24" s="75">
        <f t="shared" si="4"/>
        <v>-14132010</v>
      </c>
      <c r="P24" s="75">
        <f t="shared" si="4"/>
        <v>16734372</v>
      </c>
      <c r="Q24" s="75">
        <f t="shared" si="4"/>
        <v>-330222</v>
      </c>
      <c r="R24" s="75">
        <f t="shared" si="4"/>
        <v>-2941517</v>
      </c>
      <c r="S24" s="75">
        <f t="shared" si="4"/>
        <v>-11438646</v>
      </c>
      <c r="T24" s="75">
        <f t="shared" si="4"/>
        <v>-6946027</v>
      </c>
      <c r="U24" s="75">
        <f t="shared" si="4"/>
        <v>-21326190</v>
      </c>
      <c r="V24" s="75">
        <f t="shared" si="4"/>
        <v>2971401</v>
      </c>
      <c r="W24" s="75">
        <f t="shared" si="4"/>
        <v>-48537010</v>
      </c>
      <c r="X24" s="75">
        <f t="shared" si="4"/>
        <v>51508411</v>
      </c>
      <c r="Y24" s="76">
        <f>+IF(W24&lt;&gt;0,(X24/W24)*100,0)</f>
        <v>-106.12192840061635</v>
      </c>
      <c r="Z24" s="77">
        <f t="shared" si="4"/>
        <v>-48537010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116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96307365</v>
      </c>
      <c r="C27" s="21">
        <v>0</v>
      </c>
      <c r="D27" s="103">
        <v>71613001</v>
      </c>
      <c r="E27" s="104">
        <v>76433684</v>
      </c>
      <c r="F27" s="104">
        <v>100589</v>
      </c>
      <c r="G27" s="104">
        <v>3035151</v>
      </c>
      <c r="H27" s="104">
        <v>2468311</v>
      </c>
      <c r="I27" s="104">
        <v>5604051</v>
      </c>
      <c r="J27" s="104">
        <v>6398343</v>
      </c>
      <c r="K27" s="104">
        <v>2199726</v>
      </c>
      <c r="L27" s="104">
        <v>4386990</v>
      </c>
      <c r="M27" s="104">
        <v>12985059</v>
      </c>
      <c r="N27" s="104">
        <v>1565639</v>
      </c>
      <c r="O27" s="104">
        <v>2718291</v>
      </c>
      <c r="P27" s="104">
        <v>1847614</v>
      </c>
      <c r="Q27" s="104">
        <v>6131544</v>
      </c>
      <c r="R27" s="104">
        <v>1746677</v>
      </c>
      <c r="S27" s="104">
        <v>1275199</v>
      </c>
      <c r="T27" s="104">
        <v>7364078</v>
      </c>
      <c r="U27" s="104">
        <v>10385954</v>
      </c>
      <c r="V27" s="104">
        <v>35106608</v>
      </c>
      <c r="W27" s="104">
        <v>76433684</v>
      </c>
      <c r="X27" s="104">
        <v>-41327076</v>
      </c>
      <c r="Y27" s="105">
        <v>-54.07</v>
      </c>
      <c r="Z27" s="106">
        <v>76433684</v>
      </c>
    </row>
    <row r="28" spans="1:26" ht="12.75">
      <c r="A28" s="107" t="s">
        <v>47</v>
      </c>
      <c r="B28" s="18">
        <v>54596850</v>
      </c>
      <c r="C28" s="18">
        <v>0</v>
      </c>
      <c r="D28" s="58">
        <v>45678001</v>
      </c>
      <c r="E28" s="59">
        <v>46497282</v>
      </c>
      <c r="F28" s="59">
        <v>0</v>
      </c>
      <c r="G28" s="59">
        <v>908558</v>
      </c>
      <c r="H28" s="59">
        <v>1038426</v>
      </c>
      <c r="I28" s="59">
        <v>1946984</v>
      </c>
      <c r="J28" s="59">
        <v>1345030</v>
      </c>
      <c r="K28" s="59">
        <v>1353773</v>
      </c>
      <c r="L28" s="59">
        <v>1479202</v>
      </c>
      <c r="M28" s="59">
        <v>4178005</v>
      </c>
      <c r="N28" s="59">
        <v>780257</v>
      </c>
      <c r="O28" s="59">
        <v>1178461</v>
      </c>
      <c r="P28" s="59">
        <v>773461</v>
      </c>
      <c r="Q28" s="59">
        <v>2732179</v>
      </c>
      <c r="R28" s="59">
        <v>380121</v>
      </c>
      <c r="S28" s="59">
        <v>141604</v>
      </c>
      <c r="T28" s="59">
        <v>4114824</v>
      </c>
      <c r="U28" s="59">
        <v>4636549</v>
      </c>
      <c r="V28" s="59">
        <v>13493717</v>
      </c>
      <c r="W28" s="59">
        <v>46497282</v>
      </c>
      <c r="X28" s="59">
        <v>-33003565</v>
      </c>
      <c r="Y28" s="60">
        <v>-70.98</v>
      </c>
      <c r="Z28" s="61">
        <v>46497282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3043478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3043478</v>
      </c>
      <c r="X30" s="59">
        <v>-3043478</v>
      </c>
      <c r="Y30" s="60">
        <v>-100</v>
      </c>
      <c r="Z30" s="61">
        <v>3043478</v>
      </c>
    </row>
    <row r="31" spans="1:26" ht="12.75">
      <c r="A31" s="57" t="s">
        <v>49</v>
      </c>
      <c r="B31" s="18">
        <v>32479476</v>
      </c>
      <c r="C31" s="18">
        <v>0</v>
      </c>
      <c r="D31" s="58">
        <v>25935000</v>
      </c>
      <c r="E31" s="59">
        <v>26892924</v>
      </c>
      <c r="F31" s="59">
        <v>100589</v>
      </c>
      <c r="G31" s="59">
        <v>2126593</v>
      </c>
      <c r="H31" s="59">
        <v>1429885</v>
      </c>
      <c r="I31" s="59">
        <v>3657067</v>
      </c>
      <c r="J31" s="59">
        <v>5053313</v>
      </c>
      <c r="K31" s="59">
        <v>845953</v>
      </c>
      <c r="L31" s="59">
        <v>2907788</v>
      </c>
      <c r="M31" s="59">
        <v>8807054</v>
      </c>
      <c r="N31" s="59">
        <v>785382</v>
      </c>
      <c r="O31" s="59">
        <v>1539830</v>
      </c>
      <c r="P31" s="59">
        <v>1074153</v>
      </c>
      <c r="Q31" s="59">
        <v>3399365</v>
      </c>
      <c r="R31" s="59">
        <v>1366556</v>
      </c>
      <c r="S31" s="59">
        <v>1133595</v>
      </c>
      <c r="T31" s="59">
        <v>3249254</v>
      </c>
      <c r="U31" s="59">
        <v>5749405</v>
      </c>
      <c r="V31" s="59">
        <v>21612891</v>
      </c>
      <c r="W31" s="59">
        <v>26892924</v>
      </c>
      <c r="X31" s="59">
        <v>-5280033</v>
      </c>
      <c r="Y31" s="60">
        <v>-19.63</v>
      </c>
      <c r="Z31" s="61">
        <v>26892924</v>
      </c>
    </row>
    <row r="32" spans="1:26" ht="12.75">
      <c r="A32" s="68" t="s">
        <v>50</v>
      </c>
      <c r="B32" s="21">
        <f>SUM(B28:B31)</f>
        <v>87076326</v>
      </c>
      <c r="C32" s="21">
        <f>SUM(C28:C31)</f>
        <v>0</v>
      </c>
      <c r="D32" s="103">
        <f aca="true" t="shared" si="5" ref="D32:Z32">SUM(D28:D31)</f>
        <v>71613001</v>
      </c>
      <c r="E32" s="104">
        <f t="shared" si="5"/>
        <v>76433684</v>
      </c>
      <c r="F32" s="104">
        <f t="shared" si="5"/>
        <v>100589</v>
      </c>
      <c r="G32" s="104">
        <f t="shared" si="5"/>
        <v>3035151</v>
      </c>
      <c r="H32" s="104">
        <f t="shared" si="5"/>
        <v>2468311</v>
      </c>
      <c r="I32" s="104">
        <f t="shared" si="5"/>
        <v>5604051</v>
      </c>
      <c r="J32" s="104">
        <f t="shared" si="5"/>
        <v>6398343</v>
      </c>
      <c r="K32" s="104">
        <f t="shared" si="5"/>
        <v>2199726</v>
      </c>
      <c r="L32" s="104">
        <f t="shared" si="5"/>
        <v>4386990</v>
      </c>
      <c r="M32" s="104">
        <f t="shared" si="5"/>
        <v>12985059</v>
      </c>
      <c r="N32" s="104">
        <f t="shared" si="5"/>
        <v>1565639</v>
      </c>
      <c r="O32" s="104">
        <f t="shared" si="5"/>
        <v>2718291</v>
      </c>
      <c r="P32" s="104">
        <f t="shared" si="5"/>
        <v>1847614</v>
      </c>
      <c r="Q32" s="104">
        <f t="shared" si="5"/>
        <v>6131544</v>
      </c>
      <c r="R32" s="104">
        <f t="shared" si="5"/>
        <v>1746677</v>
      </c>
      <c r="S32" s="104">
        <f t="shared" si="5"/>
        <v>1275199</v>
      </c>
      <c r="T32" s="104">
        <f t="shared" si="5"/>
        <v>7364078</v>
      </c>
      <c r="U32" s="104">
        <f t="shared" si="5"/>
        <v>10385954</v>
      </c>
      <c r="V32" s="104">
        <f t="shared" si="5"/>
        <v>35106608</v>
      </c>
      <c r="W32" s="104">
        <f t="shared" si="5"/>
        <v>76433684</v>
      </c>
      <c r="X32" s="104">
        <f t="shared" si="5"/>
        <v>-41327076</v>
      </c>
      <c r="Y32" s="105">
        <f>+IF(W32&lt;&gt;0,(X32/W32)*100,0)</f>
        <v>-54.06919284434857</v>
      </c>
      <c r="Z32" s="106">
        <f t="shared" si="5"/>
        <v>76433684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2633235</v>
      </c>
      <c r="C35" s="18">
        <v>0</v>
      </c>
      <c r="D35" s="58">
        <v>156834927</v>
      </c>
      <c r="E35" s="59">
        <v>128383921</v>
      </c>
      <c r="F35" s="59">
        <v>92203495</v>
      </c>
      <c r="G35" s="59">
        <v>-11209344</v>
      </c>
      <c r="H35" s="59">
        <v>-13777116</v>
      </c>
      <c r="I35" s="59">
        <v>67217035</v>
      </c>
      <c r="J35" s="59">
        <v>-20230424</v>
      </c>
      <c r="K35" s="59">
        <v>-12504572</v>
      </c>
      <c r="L35" s="59">
        <v>15010524</v>
      </c>
      <c r="M35" s="59">
        <v>-17724472</v>
      </c>
      <c r="N35" s="59">
        <v>4585376</v>
      </c>
      <c r="O35" s="59">
        <v>-11681199</v>
      </c>
      <c r="P35" s="59">
        <v>51076014</v>
      </c>
      <c r="Q35" s="59">
        <v>43980191</v>
      </c>
      <c r="R35" s="59">
        <v>6608744</v>
      </c>
      <c r="S35" s="59">
        <v>-6059289</v>
      </c>
      <c r="T35" s="59">
        <v>3601101</v>
      </c>
      <c r="U35" s="59">
        <v>4150556</v>
      </c>
      <c r="V35" s="59">
        <v>97623310</v>
      </c>
      <c r="W35" s="59">
        <v>-17066046</v>
      </c>
      <c r="X35" s="59">
        <v>114689356</v>
      </c>
      <c r="Y35" s="60">
        <v>-672.03</v>
      </c>
      <c r="Z35" s="61">
        <v>128383921</v>
      </c>
    </row>
    <row r="36" spans="1:26" ht="12.75">
      <c r="A36" s="57" t="s">
        <v>53</v>
      </c>
      <c r="B36" s="18">
        <v>62268592</v>
      </c>
      <c r="C36" s="18">
        <v>0</v>
      </c>
      <c r="D36" s="58">
        <v>978518738</v>
      </c>
      <c r="E36" s="59">
        <v>983339421</v>
      </c>
      <c r="F36" s="59">
        <v>100589</v>
      </c>
      <c r="G36" s="59">
        <v>3035151</v>
      </c>
      <c r="H36" s="59">
        <v>2468311</v>
      </c>
      <c r="I36" s="59">
        <v>5604051</v>
      </c>
      <c r="J36" s="59">
        <v>6398343</v>
      </c>
      <c r="K36" s="59">
        <v>2197834</v>
      </c>
      <c r="L36" s="59">
        <v>-9626013</v>
      </c>
      <c r="M36" s="59">
        <v>-1029836</v>
      </c>
      <c r="N36" s="59">
        <v>1565639</v>
      </c>
      <c r="O36" s="59">
        <v>2718291</v>
      </c>
      <c r="P36" s="59">
        <v>1847614</v>
      </c>
      <c r="Q36" s="59">
        <v>6131544</v>
      </c>
      <c r="R36" s="59">
        <v>1746677</v>
      </c>
      <c r="S36" s="59">
        <v>1275199</v>
      </c>
      <c r="T36" s="59">
        <v>7364078</v>
      </c>
      <c r="U36" s="59">
        <v>10385954</v>
      </c>
      <c r="V36" s="59">
        <v>21091713</v>
      </c>
      <c r="W36" s="59">
        <v>30844151</v>
      </c>
      <c r="X36" s="59">
        <v>-9752438</v>
      </c>
      <c r="Y36" s="60">
        <v>-31.62</v>
      </c>
      <c r="Z36" s="61">
        <v>983339421</v>
      </c>
    </row>
    <row r="37" spans="1:26" ht="12.75">
      <c r="A37" s="57" t="s">
        <v>54</v>
      </c>
      <c r="B37" s="18">
        <v>10373456</v>
      </c>
      <c r="C37" s="18">
        <v>0</v>
      </c>
      <c r="D37" s="58">
        <v>115487017</v>
      </c>
      <c r="E37" s="59">
        <v>128017068</v>
      </c>
      <c r="F37" s="59">
        <v>-3445983</v>
      </c>
      <c r="G37" s="59">
        <v>10483121</v>
      </c>
      <c r="H37" s="59">
        <v>8106758</v>
      </c>
      <c r="I37" s="59">
        <v>15143896</v>
      </c>
      <c r="J37" s="59">
        <v>1815233</v>
      </c>
      <c r="K37" s="59">
        <v>10301093</v>
      </c>
      <c r="L37" s="59">
        <v>-1675241</v>
      </c>
      <c r="M37" s="59">
        <v>10441085</v>
      </c>
      <c r="N37" s="59">
        <v>8430402</v>
      </c>
      <c r="O37" s="59">
        <v>4519698</v>
      </c>
      <c r="P37" s="59">
        <v>35536235</v>
      </c>
      <c r="Q37" s="59">
        <v>48486335</v>
      </c>
      <c r="R37" s="59">
        <v>10643938</v>
      </c>
      <c r="S37" s="59">
        <v>6001538</v>
      </c>
      <c r="T37" s="59">
        <v>17907411</v>
      </c>
      <c r="U37" s="59">
        <v>34552887</v>
      </c>
      <c r="V37" s="59">
        <v>108624203</v>
      </c>
      <c r="W37" s="59">
        <v>24028725</v>
      </c>
      <c r="X37" s="59">
        <v>84595478</v>
      </c>
      <c r="Y37" s="60">
        <v>352.06</v>
      </c>
      <c r="Z37" s="61">
        <v>128017068</v>
      </c>
    </row>
    <row r="38" spans="1:26" ht="12.75">
      <c r="A38" s="57" t="s">
        <v>55</v>
      </c>
      <c r="B38" s="18">
        <v>-2001143</v>
      </c>
      <c r="C38" s="18">
        <v>0</v>
      </c>
      <c r="D38" s="58">
        <v>155245337</v>
      </c>
      <c r="E38" s="59">
        <v>173745337</v>
      </c>
      <c r="F38" s="59">
        <v>921117</v>
      </c>
      <c r="G38" s="59">
        <v>331753</v>
      </c>
      <c r="H38" s="59">
        <v>647166</v>
      </c>
      <c r="I38" s="59">
        <v>1900036</v>
      </c>
      <c r="J38" s="59">
        <v>651290</v>
      </c>
      <c r="K38" s="59">
        <v>651290</v>
      </c>
      <c r="L38" s="59">
        <v>651290</v>
      </c>
      <c r="M38" s="59">
        <v>1953870</v>
      </c>
      <c r="N38" s="59">
        <v>653182</v>
      </c>
      <c r="O38" s="59">
        <v>649398</v>
      </c>
      <c r="P38" s="59">
        <v>653006</v>
      </c>
      <c r="Q38" s="59">
        <v>1955586</v>
      </c>
      <c r="R38" s="59">
        <v>653006</v>
      </c>
      <c r="S38" s="59">
        <v>653006</v>
      </c>
      <c r="T38" s="59">
        <v>3784</v>
      </c>
      <c r="U38" s="59">
        <v>1309796</v>
      </c>
      <c r="V38" s="59">
        <v>7119288</v>
      </c>
      <c r="W38" s="59">
        <v>38286390</v>
      </c>
      <c r="X38" s="59">
        <v>-31167102</v>
      </c>
      <c r="Y38" s="60">
        <v>-81.41</v>
      </c>
      <c r="Z38" s="61">
        <v>173745337</v>
      </c>
    </row>
    <row r="39" spans="1:26" ht="12.75">
      <c r="A39" s="57" t="s">
        <v>56</v>
      </c>
      <c r="B39" s="18">
        <v>-1</v>
      </c>
      <c r="C39" s="18">
        <v>0</v>
      </c>
      <c r="D39" s="58">
        <v>858497947</v>
      </c>
      <c r="E39" s="59">
        <v>858497947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60">
        <v>0</v>
      </c>
      <c r="Z39" s="61">
        <v>858497947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-461133140</v>
      </c>
      <c r="C42" s="18">
        <v>0</v>
      </c>
      <c r="D42" s="58">
        <v>42339500</v>
      </c>
      <c r="E42" s="59">
        <v>9080848</v>
      </c>
      <c r="F42" s="59">
        <v>-18543343</v>
      </c>
      <c r="G42" s="59">
        <v>-52757818</v>
      </c>
      <c r="H42" s="59">
        <v>-50602427</v>
      </c>
      <c r="I42" s="59">
        <v>-121903588</v>
      </c>
      <c r="J42" s="59">
        <v>-44316967</v>
      </c>
      <c r="K42" s="59">
        <v>-44972788</v>
      </c>
      <c r="L42" s="59">
        <v>-47378148</v>
      </c>
      <c r="M42" s="59">
        <v>-136667903</v>
      </c>
      <c r="N42" s="59">
        <v>-33432900</v>
      </c>
      <c r="O42" s="59">
        <v>-42798776</v>
      </c>
      <c r="P42" s="59">
        <v>-52910806</v>
      </c>
      <c r="Q42" s="59">
        <v>-129142482</v>
      </c>
      <c r="R42" s="59">
        <v>-37187590</v>
      </c>
      <c r="S42" s="59">
        <v>-45295348</v>
      </c>
      <c r="T42" s="59">
        <v>-44089750</v>
      </c>
      <c r="U42" s="59">
        <v>-126572688</v>
      </c>
      <c r="V42" s="59">
        <v>-514286661</v>
      </c>
      <c r="W42" s="59">
        <v>9080848</v>
      </c>
      <c r="X42" s="59">
        <v>-523367509</v>
      </c>
      <c r="Y42" s="60">
        <v>-5763.42</v>
      </c>
      <c r="Z42" s="61">
        <v>9080848</v>
      </c>
    </row>
    <row r="43" spans="1:26" ht="12.75">
      <c r="A43" s="57" t="s">
        <v>59</v>
      </c>
      <c r="B43" s="18">
        <v>2358063</v>
      </c>
      <c r="C43" s="18">
        <v>0</v>
      </c>
      <c r="D43" s="58">
        <v>-71613001</v>
      </c>
      <c r="E43" s="59">
        <v>-76263684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-76263684</v>
      </c>
      <c r="X43" s="59">
        <v>76263684</v>
      </c>
      <c r="Y43" s="60">
        <v>-100</v>
      </c>
      <c r="Z43" s="61">
        <v>-76263684</v>
      </c>
    </row>
    <row r="44" spans="1:26" ht="12.75">
      <c r="A44" s="57" t="s">
        <v>60</v>
      </c>
      <c r="B44" s="18">
        <v>3202904</v>
      </c>
      <c r="C44" s="18">
        <v>0</v>
      </c>
      <c r="D44" s="58">
        <v>5187051</v>
      </c>
      <c r="E44" s="59">
        <v>3000000</v>
      </c>
      <c r="F44" s="59">
        <v>75996</v>
      </c>
      <c r="G44" s="59">
        <v>36011</v>
      </c>
      <c r="H44" s="59">
        <v>-110002</v>
      </c>
      <c r="I44" s="59">
        <v>2005</v>
      </c>
      <c r="J44" s="59">
        <v>169516</v>
      </c>
      <c r="K44" s="59">
        <v>-92741</v>
      </c>
      <c r="L44" s="59">
        <v>519900</v>
      </c>
      <c r="M44" s="59">
        <v>596675</v>
      </c>
      <c r="N44" s="59">
        <v>-246749</v>
      </c>
      <c r="O44" s="59">
        <v>467241</v>
      </c>
      <c r="P44" s="59">
        <v>-292212</v>
      </c>
      <c r="Q44" s="59">
        <v>-71720</v>
      </c>
      <c r="R44" s="59">
        <v>54002</v>
      </c>
      <c r="S44" s="59">
        <v>464939</v>
      </c>
      <c r="T44" s="59">
        <v>182036</v>
      </c>
      <c r="U44" s="59">
        <v>700977</v>
      </c>
      <c r="V44" s="59">
        <v>1227937</v>
      </c>
      <c r="W44" s="59">
        <v>2268658</v>
      </c>
      <c r="X44" s="59">
        <v>-1040721</v>
      </c>
      <c r="Y44" s="60">
        <v>-45.87</v>
      </c>
      <c r="Z44" s="61">
        <v>3000000</v>
      </c>
    </row>
    <row r="45" spans="1:26" ht="12.75">
      <c r="A45" s="68" t="s">
        <v>61</v>
      </c>
      <c r="B45" s="21">
        <v>-455572173</v>
      </c>
      <c r="C45" s="21">
        <v>0</v>
      </c>
      <c r="D45" s="103">
        <v>48288420</v>
      </c>
      <c r="E45" s="104">
        <v>8192034</v>
      </c>
      <c r="F45" s="104">
        <v>-18467347</v>
      </c>
      <c r="G45" s="104">
        <f>+F45+G42+G43+G44+G83</f>
        <v>-71189154</v>
      </c>
      <c r="H45" s="104">
        <f>+G45+H42+H43+H44+H83</f>
        <v>-121901583</v>
      </c>
      <c r="I45" s="104">
        <f>+H45</f>
        <v>-121901583</v>
      </c>
      <c r="J45" s="104">
        <f>+H45+J42+J43+J44+J83</f>
        <v>-166049034</v>
      </c>
      <c r="K45" s="104">
        <f>+J45+K42+K43+K44+K83</f>
        <v>-211114563</v>
      </c>
      <c r="L45" s="104">
        <f>+K45+L42+L43+L44+L83</f>
        <v>-257972811</v>
      </c>
      <c r="M45" s="104">
        <f>+L45</f>
        <v>-257972811</v>
      </c>
      <c r="N45" s="104">
        <f>+L45+N42+N43+N44+N83</f>
        <v>-291652460</v>
      </c>
      <c r="O45" s="104">
        <f>+N45+O42+O43+O44+O83</f>
        <v>-333983995</v>
      </c>
      <c r="P45" s="104">
        <f>+O45+P42+P43+P44+P83</f>
        <v>-387187013</v>
      </c>
      <c r="Q45" s="104">
        <f>+P45</f>
        <v>-387187013</v>
      </c>
      <c r="R45" s="104">
        <f>+P45+R42+R43+R44+R83</f>
        <v>-424320601</v>
      </c>
      <c r="S45" s="104">
        <f>+R45+S42+S43+S44+S83</f>
        <v>-469151010</v>
      </c>
      <c r="T45" s="104">
        <f>+S45+T42+T43+T44+T83</f>
        <v>-513058724</v>
      </c>
      <c r="U45" s="104">
        <f>+T45</f>
        <v>-513058724</v>
      </c>
      <c r="V45" s="104">
        <f>+U45</f>
        <v>-513058724</v>
      </c>
      <c r="W45" s="104">
        <f>+W83+W42+W43+W44</f>
        <v>-64914178</v>
      </c>
      <c r="X45" s="104">
        <f>+V45-W45</f>
        <v>-448144546</v>
      </c>
      <c r="Y45" s="105">
        <f>+IF(W45&lt;&gt;0,+(X45/W45)*100,0)</f>
        <v>690.3646627089694</v>
      </c>
      <c r="Z45" s="106">
        <v>8192034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117</v>
      </c>
      <c r="B47" s="119" t="s">
        <v>103</v>
      </c>
      <c r="C47" s="119"/>
      <c r="D47" s="120" t="s">
        <v>104</v>
      </c>
      <c r="E47" s="121" t="s">
        <v>105</v>
      </c>
      <c r="F47" s="122"/>
      <c r="G47" s="122"/>
      <c r="H47" s="122"/>
      <c r="I47" s="123" t="s">
        <v>106</v>
      </c>
      <c r="J47" s="122"/>
      <c r="K47" s="122"/>
      <c r="L47" s="122"/>
      <c r="M47" s="123" t="s">
        <v>107</v>
      </c>
      <c r="N47" s="124"/>
      <c r="O47" s="124"/>
      <c r="P47" s="124"/>
      <c r="Q47" s="123" t="s">
        <v>108</v>
      </c>
      <c r="R47" s="124"/>
      <c r="S47" s="124"/>
      <c r="T47" s="124"/>
      <c r="U47" s="123" t="s">
        <v>109</v>
      </c>
      <c r="V47" s="123" t="s">
        <v>110</v>
      </c>
      <c r="W47" s="123" t="s">
        <v>111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118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-0.0171975739267811</v>
      </c>
      <c r="C59" s="9">
        <f t="shared" si="7"/>
        <v>0</v>
      </c>
      <c r="D59" s="2">
        <f t="shared" si="7"/>
        <v>99.00000024902631</v>
      </c>
      <c r="E59" s="10">
        <f t="shared" si="7"/>
        <v>99.00000024902631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99.00000024902631</v>
      </c>
      <c r="X59" s="10">
        <f t="shared" si="7"/>
        <v>0</v>
      </c>
      <c r="Y59" s="10">
        <f t="shared" si="7"/>
        <v>0</v>
      </c>
      <c r="Z59" s="11">
        <f t="shared" si="7"/>
        <v>99.00000024902631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98.99999963789831</v>
      </c>
      <c r="E61" s="13">
        <f t="shared" si="7"/>
        <v>100.81770760169486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100.81770760169486</v>
      </c>
      <c r="X61" s="13">
        <f t="shared" si="7"/>
        <v>0</v>
      </c>
      <c r="Y61" s="13">
        <f t="shared" si="7"/>
        <v>0</v>
      </c>
      <c r="Z61" s="14">
        <f t="shared" si="7"/>
        <v>100.81770760169486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81.99999916437251</v>
      </c>
      <c r="E62" s="13">
        <f t="shared" si="7"/>
        <v>81.99999916437251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81.99999916437251</v>
      </c>
      <c r="X62" s="13">
        <f t="shared" si="7"/>
        <v>0</v>
      </c>
      <c r="Y62" s="13">
        <f t="shared" si="7"/>
        <v>0</v>
      </c>
      <c r="Z62" s="14">
        <f t="shared" si="7"/>
        <v>81.99999916437251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84.99999886777746</v>
      </c>
      <c r="E63" s="13">
        <f t="shared" si="7"/>
        <v>84.99999886777746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84.99999886777746</v>
      </c>
      <c r="X63" s="13">
        <f t="shared" si="7"/>
        <v>0</v>
      </c>
      <c r="Y63" s="13">
        <f t="shared" si="7"/>
        <v>0</v>
      </c>
      <c r="Z63" s="14">
        <f t="shared" si="7"/>
        <v>84.99999886777746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85.00000125770966</v>
      </c>
      <c r="E64" s="13">
        <f t="shared" si="7"/>
        <v>85.00000125770966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85.00000125770966</v>
      </c>
      <c r="X64" s="13">
        <f t="shared" si="7"/>
        <v>0</v>
      </c>
      <c r="Y64" s="13">
        <f t="shared" si="7"/>
        <v>0</v>
      </c>
      <c r="Z64" s="14">
        <f t="shared" si="7"/>
        <v>85.00000125770966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188.37416061673704</v>
      </c>
      <c r="E66" s="16">
        <f t="shared" si="7"/>
        <v>188.37416061673704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188.37416061673704</v>
      </c>
      <c r="X66" s="16">
        <f t="shared" si="7"/>
        <v>0</v>
      </c>
      <c r="Y66" s="16">
        <f t="shared" si="7"/>
        <v>0</v>
      </c>
      <c r="Z66" s="17">
        <f t="shared" si="7"/>
        <v>188.37416061673704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69777284</v>
      </c>
      <c r="C68" s="18">
        <v>0</v>
      </c>
      <c r="D68" s="19">
        <v>72281518</v>
      </c>
      <c r="E68" s="20">
        <v>72281518</v>
      </c>
      <c r="F68" s="20">
        <v>35921453</v>
      </c>
      <c r="G68" s="20">
        <v>3663888</v>
      </c>
      <c r="H68" s="20">
        <v>3531475</v>
      </c>
      <c r="I68" s="20">
        <v>43116816</v>
      </c>
      <c r="J68" s="20">
        <v>3426792</v>
      </c>
      <c r="K68" s="20">
        <v>87536</v>
      </c>
      <c r="L68" s="20">
        <v>4325468</v>
      </c>
      <c r="M68" s="20">
        <v>7839796</v>
      </c>
      <c r="N68" s="20">
        <v>3908318</v>
      </c>
      <c r="O68" s="20">
        <v>3442982</v>
      </c>
      <c r="P68" s="20">
        <v>3814854</v>
      </c>
      <c r="Q68" s="20">
        <v>11166154</v>
      </c>
      <c r="R68" s="20">
        <v>3957211</v>
      </c>
      <c r="S68" s="20">
        <v>3820870</v>
      </c>
      <c r="T68" s="20">
        <v>3596519</v>
      </c>
      <c r="U68" s="20">
        <v>11374600</v>
      </c>
      <c r="V68" s="20">
        <v>73497366</v>
      </c>
      <c r="W68" s="20">
        <v>72281518</v>
      </c>
      <c r="X68" s="20">
        <v>0</v>
      </c>
      <c r="Y68" s="19">
        <v>0</v>
      </c>
      <c r="Z68" s="22">
        <v>72281518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221839793</v>
      </c>
      <c r="C70" s="18">
        <v>0</v>
      </c>
      <c r="D70" s="19">
        <v>265118904</v>
      </c>
      <c r="E70" s="20">
        <v>260338903</v>
      </c>
      <c r="F70" s="20">
        <v>22224762</v>
      </c>
      <c r="G70" s="20">
        <v>23212303</v>
      </c>
      <c r="H70" s="20">
        <v>20505352</v>
      </c>
      <c r="I70" s="20">
        <v>65942417</v>
      </c>
      <c r="J70" s="20">
        <v>16880193</v>
      </c>
      <c r="K70" s="20">
        <v>15957087</v>
      </c>
      <c r="L70" s="20">
        <v>16301240</v>
      </c>
      <c r="M70" s="20">
        <v>49138520</v>
      </c>
      <c r="N70" s="20">
        <v>16533063</v>
      </c>
      <c r="O70" s="20">
        <v>15615618</v>
      </c>
      <c r="P70" s="20">
        <v>32718222</v>
      </c>
      <c r="Q70" s="20">
        <v>64866903</v>
      </c>
      <c r="R70" s="20">
        <v>25458148</v>
      </c>
      <c r="S70" s="20">
        <v>25163366</v>
      </c>
      <c r="T70" s="20">
        <v>22705877</v>
      </c>
      <c r="U70" s="20">
        <v>73327391</v>
      </c>
      <c r="V70" s="20">
        <v>253275231</v>
      </c>
      <c r="W70" s="20">
        <v>260338903</v>
      </c>
      <c r="X70" s="20">
        <v>0</v>
      </c>
      <c r="Y70" s="19">
        <v>0</v>
      </c>
      <c r="Z70" s="22">
        <v>260338903</v>
      </c>
    </row>
    <row r="71" spans="1:26" ht="12.75" hidden="1">
      <c r="A71" s="38" t="s">
        <v>67</v>
      </c>
      <c r="B71" s="18">
        <v>35547077</v>
      </c>
      <c r="C71" s="18">
        <v>0</v>
      </c>
      <c r="D71" s="19">
        <v>35901165</v>
      </c>
      <c r="E71" s="20">
        <v>35901165</v>
      </c>
      <c r="F71" s="20">
        <v>3194314</v>
      </c>
      <c r="G71" s="20">
        <v>3158053</v>
      </c>
      <c r="H71" s="20">
        <v>2570364</v>
      </c>
      <c r="I71" s="20">
        <v>8922731</v>
      </c>
      <c r="J71" s="20">
        <v>3186847</v>
      </c>
      <c r="K71" s="20">
        <v>3073710</v>
      </c>
      <c r="L71" s="20">
        <v>3339069</v>
      </c>
      <c r="M71" s="20">
        <v>9599626</v>
      </c>
      <c r="N71" s="20">
        <v>4019860</v>
      </c>
      <c r="O71" s="20">
        <v>3511375</v>
      </c>
      <c r="P71" s="20">
        <v>3626089</v>
      </c>
      <c r="Q71" s="20">
        <v>11157324</v>
      </c>
      <c r="R71" s="20">
        <v>3078113</v>
      </c>
      <c r="S71" s="20">
        <v>3968999</v>
      </c>
      <c r="T71" s="20">
        <v>3584003</v>
      </c>
      <c r="U71" s="20">
        <v>10631115</v>
      </c>
      <c r="V71" s="20">
        <v>40310796</v>
      </c>
      <c r="W71" s="20">
        <v>35901165</v>
      </c>
      <c r="X71" s="20">
        <v>0</v>
      </c>
      <c r="Y71" s="19">
        <v>0</v>
      </c>
      <c r="Z71" s="22">
        <v>35901165</v>
      </c>
    </row>
    <row r="72" spans="1:26" ht="12.75" hidden="1">
      <c r="A72" s="38" t="s">
        <v>68</v>
      </c>
      <c r="B72" s="18">
        <v>24903503</v>
      </c>
      <c r="C72" s="18">
        <v>0</v>
      </c>
      <c r="D72" s="19">
        <v>22080465</v>
      </c>
      <c r="E72" s="20">
        <v>22080465</v>
      </c>
      <c r="F72" s="20">
        <v>3665352</v>
      </c>
      <c r="G72" s="20">
        <v>2107927</v>
      </c>
      <c r="H72" s="20">
        <v>1921466</v>
      </c>
      <c r="I72" s="20">
        <v>7694745</v>
      </c>
      <c r="J72" s="20">
        <v>1925567</v>
      </c>
      <c r="K72" s="20">
        <v>2297463</v>
      </c>
      <c r="L72" s="20">
        <v>1935178</v>
      </c>
      <c r="M72" s="20">
        <v>6158208</v>
      </c>
      <c r="N72" s="20">
        <v>2034257</v>
      </c>
      <c r="O72" s="20">
        <v>1952090</v>
      </c>
      <c r="P72" s="20">
        <v>2158839</v>
      </c>
      <c r="Q72" s="20">
        <v>6145186</v>
      </c>
      <c r="R72" s="20">
        <v>2010610</v>
      </c>
      <c r="S72" s="20">
        <v>1964561</v>
      </c>
      <c r="T72" s="20">
        <v>1975901</v>
      </c>
      <c r="U72" s="20">
        <v>5951072</v>
      </c>
      <c r="V72" s="20">
        <v>25949211</v>
      </c>
      <c r="W72" s="20">
        <v>22080465</v>
      </c>
      <c r="X72" s="20">
        <v>0</v>
      </c>
      <c r="Y72" s="19">
        <v>0</v>
      </c>
      <c r="Z72" s="22">
        <v>22080465</v>
      </c>
    </row>
    <row r="73" spans="1:26" ht="12.75" hidden="1">
      <c r="A73" s="38" t="s">
        <v>69</v>
      </c>
      <c r="B73" s="18">
        <v>22909007</v>
      </c>
      <c r="C73" s="18">
        <v>0</v>
      </c>
      <c r="D73" s="19">
        <v>23852882</v>
      </c>
      <c r="E73" s="20">
        <v>23852882</v>
      </c>
      <c r="F73" s="20">
        <v>2096965</v>
      </c>
      <c r="G73" s="20">
        <v>2023918</v>
      </c>
      <c r="H73" s="20">
        <v>2115943</v>
      </c>
      <c r="I73" s="20">
        <v>6236826</v>
      </c>
      <c r="J73" s="20">
        <v>2099268</v>
      </c>
      <c r="K73" s="20">
        <v>2109523</v>
      </c>
      <c r="L73" s="20">
        <v>2168179</v>
      </c>
      <c r="M73" s="20">
        <v>6376970</v>
      </c>
      <c r="N73" s="20">
        <v>2104359</v>
      </c>
      <c r="O73" s="20">
        <v>2223151</v>
      </c>
      <c r="P73" s="20">
        <v>2178109</v>
      </c>
      <c r="Q73" s="20">
        <v>6505619</v>
      </c>
      <c r="R73" s="20">
        <v>2115710</v>
      </c>
      <c r="S73" s="20">
        <v>2115762</v>
      </c>
      <c r="T73" s="20">
        <v>2362033</v>
      </c>
      <c r="U73" s="20">
        <v>6593505</v>
      </c>
      <c r="V73" s="20">
        <v>25712920</v>
      </c>
      <c r="W73" s="20">
        <v>23852882</v>
      </c>
      <c r="X73" s="20">
        <v>0</v>
      </c>
      <c r="Y73" s="19">
        <v>0</v>
      </c>
      <c r="Z73" s="22">
        <v>23852882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10545082</v>
      </c>
      <c r="C75" s="27">
        <v>0</v>
      </c>
      <c r="D75" s="28">
        <v>7870064</v>
      </c>
      <c r="E75" s="29">
        <v>7870064</v>
      </c>
      <c r="F75" s="29">
        <v>1033325</v>
      </c>
      <c r="G75" s="29">
        <v>1065673</v>
      </c>
      <c r="H75" s="29">
        <v>1070092</v>
      </c>
      <c r="I75" s="29">
        <v>3169090</v>
      </c>
      <c r="J75" s="29">
        <v>1393643</v>
      </c>
      <c r="K75" s="29">
        <v>1292108</v>
      </c>
      <c r="L75" s="29">
        <v>1235461</v>
      </c>
      <c r="M75" s="29">
        <v>3921212</v>
      </c>
      <c r="N75" s="29">
        <v>1273349</v>
      </c>
      <c r="O75" s="29">
        <v>1021135</v>
      </c>
      <c r="P75" s="29">
        <v>1059351</v>
      </c>
      <c r="Q75" s="29">
        <v>3353835</v>
      </c>
      <c r="R75" s="29">
        <v>94797</v>
      </c>
      <c r="S75" s="29">
        <v>-21983</v>
      </c>
      <c r="T75" s="29">
        <v>-2024</v>
      </c>
      <c r="U75" s="29">
        <v>70790</v>
      </c>
      <c r="V75" s="29">
        <v>10514927</v>
      </c>
      <c r="W75" s="29">
        <v>7870064</v>
      </c>
      <c r="X75" s="29">
        <v>0</v>
      </c>
      <c r="Y75" s="28">
        <v>0</v>
      </c>
      <c r="Z75" s="30">
        <v>7870064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-12000</v>
      </c>
      <c r="C77" s="18">
        <v>0</v>
      </c>
      <c r="D77" s="19">
        <v>71558703</v>
      </c>
      <c r="E77" s="20">
        <v>71558703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71558703</v>
      </c>
      <c r="X77" s="20">
        <v>0</v>
      </c>
      <c r="Y77" s="19">
        <v>0</v>
      </c>
      <c r="Z77" s="22">
        <v>71558703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262467714</v>
      </c>
      <c r="E79" s="20">
        <v>262467714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262467714</v>
      </c>
      <c r="X79" s="20">
        <v>0</v>
      </c>
      <c r="Y79" s="19">
        <v>0</v>
      </c>
      <c r="Z79" s="22">
        <v>262467714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29438955</v>
      </c>
      <c r="E80" s="20">
        <v>29438955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29438955</v>
      </c>
      <c r="X80" s="20">
        <v>0</v>
      </c>
      <c r="Y80" s="19">
        <v>0</v>
      </c>
      <c r="Z80" s="22">
        <v>29438955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18768395</v>
      </c>
      <c r="E81" s="20">
        <v>18768395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18768395</v>
      </c>
      <c r="X81" s="20">
        <v>0</v>
      </c>
      <c r="Y81" s="19">
        <v>0</v>
      </c>
      <c r="Z81" s="22">
        <v>18768395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20274950</v>
      </c>
      <c r="E82" s="20">
        <v>20274950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20274950</v>
      </c>
      <c r="X82" s="20">
        <v>0</v>
      </c>
      <c r="Y82" s="19">
        <v>0</v>
      </c>
      <c r="Z82" s="22">
        <v>20274950</v>
      </c>
    </row>
    <row r="83" spans="1:26" ht="12.75" hidden="1">
      <c r="A83" s="38"/>
      <c r="B83" s="18"/>
      <c r="C83" s="18"/>
      <c r="D83" s="19">
        <v>72374870</v>
      </c>
      <c r="E83" s="20">
        <v>72374870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72374870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14825167</v>
      </c>
      <c r="E84" s="29">
        <v>14825167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14825167</v>
      </c>
      <c r="X84" s="29">
        <v>0</v>
      </c>
      <c r="Y84" s="28">
        <v>0</v>
      </c>
      <c r="Z84" s="30">
        <v>14825167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2020-07-31T19:37:34Z</dcterms:created>
  <dcterms:modified xsi:type="dcterms:W3CDTF">2020-07-31T19:38:26Z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